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FD9272F3-D4A2-49CF-839A-F7A2FF530455}" xr6:coauthVersionLast="47" xr6:coauthVersionMax="47" xr10:uidLastSave="{00000000-0000-0000-0000-000000000000}"/>
  <bookViews>
    <workbookView xWindow="-120" yWindow="-120" windowWidth="29040" windowHeight="15840" tabRatio="834" activeTab="3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1" l="1"/>
  <c r="D16" i="66"/>
  <c r="D16" i="67" l="1"/>
  <c r="D16" i="70" l="1"/>
  <c r="D14" i="67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0" i="67" l="1"/>
  <c r="D18" i="68"/>
  <c r="D16" i="69"/>
  <c r="D16" i="65" l="1"/>
  <c r="D14" i="70"/>
  <c r="D14" i="69"/>
  <c r="Q17" i="74" l="1"/>
  <c r="D16" i="68"/>
  <c r="D18" i="69" l="1"/>
  <c r="D20" i="69"/>
  <c r="D11" i="65" l="1"/>
  <c r="D20" i="65"/>
  <c r="F11" i="65" s="1"/>
  <c r="D11" i="41"/>
  <c r="D22" i="66"/>
  <c r="G11" i="66" s="1"/>
  <c r="D23" i="41"/>
  <c r="G11" i="41" s="1"/>
  <c r="D21" i="41"/>
  <c r="F11" i="41" s="1"/>
  <c r="D20" i="66"/>
  <c r="F11" i="66" s="1"/>
  <c r="D11" i="67"/>
  <c r="D11" i="69"/>
  <c r="F11" i="69"/>
  <c r="D14" i="66"/>
  <c r="C11" i="66" s="1"/>
  <c r="D14" i="41"/>
  <c r="C11" i="41" s="1"/>
  <c r="D19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0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7" i="68"/>
  <c r="G9" i="68" s="1"/>
  <c r="BO16" i="72"/>
  <c r="G7" i="41"/>
  <c r="G9" i="41" s="1"/>
  <c r="BN16" i="72"/>
  <c r="BM16" i="72"/>
  <c r="BK16" i="72"/>
  <c r="BL16" i="72"/>
  <c r="G7" i="70"/>
  <c r="G9" i="70" s="1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<sst xmlns="http://schemas.openxmlformats.org/spreadsheetml/2006/main" count="411" uniqueCount="100">
  <si>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</si>
  <si>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</si>
  <si>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</si>
  <si>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</si>
  <si>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</si>
  <si>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</si>
  <si>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</si>
  <si>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</si>
  <si>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</si>
  <si>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</si>
  <si>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</si>
  <si>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</si>
  <si>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</si>
  <si>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</si>
  <si>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</si>
  <si>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</si>
  <si>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</si>
  <si>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</si>
  <si>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</si>
  <si>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</si>
  <si>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</si>
  <si>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</si>
  <si>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</si>
  <si>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</si>
  <si>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</si>
  <si>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</si>
  <si>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</si>
  <si>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</si>
  <si>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</si>
  <si>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</si>
  <si>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</si>
  <si>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</si>
  <si>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</si>
  <si>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</si>
  <si>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</si>
  <si>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</si>
  <si>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</si>
  <si>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</si>
  <si>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</si>
  <si>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</si>
  <si>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</si>
  <si>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</si>
  <si>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</si>
  <si>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</si>
  <si>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</si>
  <si>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</si>
  <si>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</si>
  <si>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</si>
  <si>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</si>
  <si>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</si>
  <si>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</si>
  <si>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</si>
  <si>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</si>
  <si>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</si>
  <si>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</si>
  <si>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</si>
  <si>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</si>
  <si>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</si>
  <si>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</si>
  <si>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</si>
  <si>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</si>
  <si>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</si>
  <si>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</si>
  <si>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</si>
  <si>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</si>
  <si>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</si>
  <si>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</si>
  <si>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</si>
  <si>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</si>
  <si>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</si>
  <si>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</si>
  <si>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</t>
    </r>
  </si>
  <si>
    <t>Ngày kiểm tra: 16/10/2025</t>
  </si>
  <si>
    <t>Ngày kiểm tra: 15/10/2025</t>
  </si>
  <si>
    <t>Ngày kiểm tra: 15&amp;17/10/2025</t>
  </si>
  <si>
    <t>Ngày kiểm tra: 17/10/2025</t>
  </si>
  <si>
    <t>Ngày kiểm tra: 14/10/2025</t>
  </si>
  <si>
    <t>Nhà xe</t>
  </si>
  <si>
    <t>Dây điện bị võng xuống tại dốc lên nhà xe, không đảm bảo an toàn</t>
  </si>
  <si>
    <t>Hiển thị rõ từng công tác CD điện để tránh nhẫm lẫn</t>
  </si>
  <si>
    <t>CĐ Đóng gói</t>
  </si>
  <si>
    <t>XLNT</t>
  </si>
  <si>
    <t>Tủ điện bị dơ, nhiều bụi bẩn cần vệ sinh sạch sẽ thường xuyên</t>
  </si>
  <si>
    <t>Khu vực máy nén khí</t>
  </si>
  <si>
    <t>Bồn nước má nén khí cần vệ sinh sạch sẽ tấm lọc</t>
  </si>
  <si>
    <t>Mizokiri</t>
  </si>
  <si>
    <t>Hiển thị rõ tên, ký hiệu của thùng chứa</t>
  </si>
  <si>
    <t>Kokuin</t>
  </si>
  <si>
    <t>Quy định cụ thể khu vực để vật tư</t>
  </si>
  <si>
    <t>CĐ Phay</t>
  </si>
  <si>
    <t>Dây ống hơi chắn ngang lối vào khu vực PCCC</t>
  </si>
  <si>
    <t>Tủ đồ PCCC</t>
  </si>
  <si>
    <t>Nhân viên để xe không đúng nơi quy định, gây cản trở PCCC</t>
  </si>
  <si>
    <t>Tủ đựng nước, tài liệu gần nhà vệ sinh</t>
  </si>
  <si>
    <t>Tài liệu, đồ ăn thức uống cần phải quy định cụ thể khu vực, vị trí để đảm bảo an toàn sức khỏe</t>
  </si>
  <si>
    <t>Đóng gói KCN3</t>
  </si>
  <si>
    <t>Hàng hóa để chắn ngang lối thoát hiểm</t>
  </si>
  <si>
    <t>Phiếu bảo trì hằng ngày</t>
  </si>
  <si>
    <t>Thực hiện kiểm tra, checklist thường xuyên, đầy đủ các máy móc thiết bị bên trong nhà xưởng</t>
  </si>
  <si>
    <t>Đã gửi phiếu cho KTSX nhờ hỗ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</si>
</sst>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6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3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14" fontId="41" fillId="0" borderId="32" xfId="0" applyNumberFormat="1" applyFont="1" applyBorder="1" applyAlignment="1" applyProtection="1">
      <alignment horizontal="center" vertical="center" wrapText="1"/>
      <protection locked="0" hidden="1"/>
    </xf>
    <xf numFmtId="0" fontId="32" fillId="0" borderId="22" xfId="0" applyNumberFormat="1" applyFont="1" applyFill="1" applyBorder="1" applyAlignment="1" applyProtection="1">
      <alignment horizontal="center"/>
      <protection hidden="1"/>
    </xf>
    <xf numFmtId="14" fontId="21" fillId="0" borderId="10" xfId="0" applyNumberFormat="1" applyFont="1" applyBorder="1" applyAlignment="1" applyProtection="1">
      <alignment horizontal="center"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/>
      <protection locked="0" hidden="1"/>
    </xf>
    <xf numFmtId="0" fontId="26" fillId="0" borderId="30" xfId="0" applyFont="1" applyBorder="1" applyAlignment="1" applyProtection="1">
      <alignment vertical="center"/>
      <protection locked="0" hidden="1"/>
    </xf>
    <xf numFmtId="14" fontId="26" fillId="0" borderId="30" xfId="0" applyNumberFormat="1" applyFont="1" applyBorder="1" applyAlignment="1" applyProtection="1">
      <alignment horizontal="center" vertical="center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14" fontId="43" fillId="0" borderId="10" xfId="0" applyNumberFormat="1" applyFont="1" applyBorder="1" applyAlignment="1" applyProtection="1">
      <alignment horizontal="center" vertical="center"/>
      <protection locked="0" hidden="1"/>
    </xf>
    <xf numFmtId="14" fontId="41" fillId="0" borderId="10" xfId="0" applyNumberFormat="1" applyFont="1" applyBorder="1" applyAlignment="1" applyProtection="1">
      <alignment horizontal="center" vertical="center" wrapText="1"/>
      <protection locked="0" hidden="1"/>
    </xf>
    <xf numFmtId="0" fontId="21" fillId="0" borderId="10" xfId="0" applyFont="1" applyBorder="1" applyAlignment="1" applyProtection="1">
      <alignment horizontal="left" vertical="center" wrapText="1"/>
      <protection locked="0" hidden="1"/>
    </xf>
    <xf numFmtId="14" fontId="2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42" fillId="0" borderId="10" xfId="0" applyFont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44" fillId="28" borderId="0" xfId="0" applyFont="1" applyFill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7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8416"/>
        <c:axId val="-1275594064"/>
      </c:barChart>
      <c:catAx>
        <c:axId val="-1275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2496"/>
        <c:axId val="-1019399232"/>
      </c:barChart>
      <c:catAx>
        <c:axId val="-10194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939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2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5424"/>
        <c:axId val="-1019404128"/>
      </c:barChart>
      <c:catAx>
        <c:axId val="-10193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54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2160"/>
        <c:axId val="-1019403584"/>
      </c:barChart>
      <c:catAx>
        <c:axId val="-101939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358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1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8688"/>
        <c:axId val="-1019394336"/>
      </c:barChart>
      <c:catAx>
        <c:axId val="-10193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6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3040"/>
        <c:axId val="-1019401408"/>
      </c:barChart>
      <c:catAx>
        <c:axId val="-101940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1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4014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30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400320"/>
        <c:axId val="-1019392704"/>
      </c:barChart>
      <c:catAx>
        <c:axId val="-101940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27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40032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9399776"/>
        <c:axId val="-1019398144"/>
      </c:barChart>
      <c:catAx>
        <c:axId val="-101939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93981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93997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288"/>
        <c:axId val="-1018455920"/>
      </c:barChart>
      <c:catAx>
        <c:axId val="-101845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45592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28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8</c:v>
                </c:pt>
                <c:pt idx="3">
                  <c:v>16</c:v>
                </c:pt>
                <c:pt idx="4">
                  <c:v>13</c:v>
                </c:pt>
                <c:pt idx="5">
                  <c:v>9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7920"/>
        <c:axId val="-1018129008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8130640"/>
        <c:axId val="-1018132816"/>
      </c:lineChart>
      <c:catAx>
        <c:axId val="-10181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9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018129008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1018127920"/>
        <c:crosses val="autoZero"/>
        <c:crossBetween val="between"/>
      </c:valAx>
      <c:catAx>
        <c:axId val="-101813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018132816"/>
        <c:crosses val="autoZero"/>
        <c:auto val="0"/>
        <c:lblAlgn val="ctr"/>
        <c:lblOffset val="100"/>
        <c:noMultiLvlLbl val="0"/>
      </c:catAx>
      <c:valAx>
        <c:axId val="-10181328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018130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34992"/>
        <c:axId val="-1018131728"/>
      </c:barChart>
      <c:catAx>
        <c:axId val="-10181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97.714285714285708</c:v>
                </c:pt>
                <c:pt idx="1">
                  <c:v>98.857142857142861</c:v>
                </c:pt>
                <c:pt idx="2">
                  <c:v>98.857142857142861</c:v>
                </c:pt>
                <c:pt idx="3">
                  <c:v>97.714285714285708</c:v>
                </c:pt>
                <c:pt idx="4">
                  <c:v>98</c:v>
                </c:pt>
                <c:pt idx="5">
                  <c:v>98.714285714285708</c:v>
                </c:pt>
                <c:pt idx="6">
                  <c:v>98.285714285714292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2976"/>
        <c:axId val="-1275596784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5595152"/>
        <c:axId val="-1275593520"/>
      </c:lineChart>
      <c:catAx>
        <c:axId val="-127559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6784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976"/>
        <c:crosses val="autoZero"/>
        <c:crossBetween val="between"/>
      </c:valAx>
      <c:catAx>
        <c:axId val="-127559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275593520"/>
        <c:crosses val="autoZero"/>
        <c:auto val="0"/>
        <c:lblAlgn val="ctr"/>
        <c:lblOffset val="100"/>
        <c:noMultiLvlLbl val="0"/>
      </c:catAx>
      <c:valAx>
        <c:axId val="-12755935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27559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128464"/>
        <c:axId val="-1018131184"/>
      </c:barChart>
      <c:catAx>
        <c:axId val="-101812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3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131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12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39040"/>
        <c:axId val="-1017046112"/>
      </c:barChart>
      <c:catAx>
        <c:axId val="-101703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6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3936"/>
        <c:axId val="-1017048832"/>
      </c:barChart>
      <c:catAx>
        <c:axId val="-10170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488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3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7042848"/>
        <c:axId val="-1017035776"/>
      </c:barChart>
      <c:catAx>
        <c:axId val="-101704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7035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704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6240"/>
        <c:axId val="-1275592432"/>
      </c:barChart>
      <c:catAx>
        <c:axId val="-127559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9243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1344"/>
        <c:axId val="-1275583184"/>
      </c:barChart>
      <c:catAx>
        <c:axId val="-127559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31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5904"/>
        <c:axId val="-1275584272"/>
      </c:barChart>
      <c:catAx>
        <c:axId val="-12755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42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  <c:pt idx="4">
                  <c:v>98</c:v>
                </c:pt>
                <c:pt idx="5">
                  <c:v>98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97872"/>
        <c:axId val="-1275585360"/>
      </c:barChart>
      <c:catAx>
        <c:axId val="-127559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558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9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83728"/>
        <c:axId val="-1018452112"/>
      </c:barChart>
      <c:catAx>
        <c:axId val="-12755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2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27558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98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8096"/>
        <c:axId val="-1018455376"/>
      </c:barChart>
      <c:catAx>
        <c:axId val="-101845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53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8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8454832"/>
        <c:axId val="-1018457552"/>
      </c:barChart>
      <c:catAx>
        <c:axId val="-101845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184575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18454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273029</xdr:colOff>
      <xdr:row>16</xdr:row>
      <xdr:rowOff>76201</xdr:rowOff>
    </xdr:from>
    <xdr:to>
      <xdr:col>4</xdr:col>
      <xdr:colOff>2257425</xdr:colOff>
      <xdr:row>16</xdr:row>
      <xdr:rowOff>1866901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33532-9B17-23C5-418B-746BCB78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6454" y="6600826"/>
          <a:ext cx="1984396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14</xdr:row>
      <xdr:rowOff>85725</xdr:rowOff>
    </xdr:from>
    <xdr:to>
      <xdr:col>4</xdr:col>
      <xdr:colOff>2400300</xdr:colOff>
      <xdr:row>14</xdr:row>
      <xdr:rowOff>1809750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5B2F42-25DC-8779-462E-8D830C649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467225"/>
          <a:ext cx="232410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681036</xdr:colOff>
      <xdr:row>16</xdr:row>
      <xdr:rowOff>57150</xdr:rowOff>
    </xdr:from>
    <xdr:to>
      <xdr:col>5</xdr:col>
      <xdr:colOff>2038350</xdr:colOff>
      <xdr:row>16</xdr:row>
      <xdr:rowOff>1866902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5CCD7-FB7F-43EB-B563-7EDBB3405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9061" y="6581775"/>
          <a:ext cx="1357314" cy="1809752"/>
        </a:xfrm>
        <a:prstGeom prst="rect">
          <a:avLst/>
        </a:prstGeom>
      </xdr:spPr>
    </xdr:pic>
    <xdr:clientData/>
  </xdr:twoCellAnchor>
  <xdr:twoCellAnchor editAs="oneCell">
    <xdr:from>
      <xdr:col>5</xdr:col>
      <xdr:colOff>695325</xdr:colOff>
      <xdr:row>14</xdr:row>
      <xdr:rowOff>34925</xdr:rowOff>
    </xdr:from>
    <xdr:to>
      <xdr:col>5</xdr:col>
      <xdr:colOff>2026443</xdr:colOff>
      <xdr:row>14</xdr:row>
      <xdr:rowOff>1809750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E462A7-674A-4621-B1C4-1A2669D9C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3350" y="4416425"/>
          <a:ext cx="1331118" cy="177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38100</xdr:rowOff>
    </xdr:from>
    <xdr:to>
      <xdr:col>4</xdr:col>
      <xdr:colOff>2445197</xdr:colOff>
      <xdr:row>14</xdr:row>
      <xdr:rowOff>1847849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1645E1-E71C-D41F-7D12-8A10E938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419600"/>
          <a:ext cx="2397572" cy="180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257175</xdr:colOff>
      <xdr:row>14</xdr:row>
      <xdr:rowOff>19050</xdr:rowOff>
    </xdr:from>
    <xdr:to>
      <xdr:col>5</xdr:col>
      <xdr:colOff>2263775</xdr:colOff>
      <xdr:row>14</xdr:row>
      <xdr:rowOff>1890183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0DACF7-7D6A-470F-87B0-09EB979A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15200" y="4400550"/>
          <a:ext cx="2006600" cy="18711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18</xdr:row>
      <xdr:rowOff>95251</xdr:rowOff>
    </xdr:from>
    <xdr:to>
      <xdr:col>4</xdr:col>
      <xdr:colOff>1650082</xdr:colOff>
      <xdr:row>18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3D123A-5587-9B0B-DBD6-EDE91FC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8820151"/>
          <a:ext cx="1583407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14</xdr:row>
      <xdr:rowOff>66675</xdr:rowOff>
    </xdr:from>
    <xdr:to>
      <xdr:col>4</xdr:col>
      <xdr:colOff>2447925</xdr:colOff>
      <xdr:row>14</xdr:row>
      <xdr:rowOff>1857375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4FD6F5-C52E-A2AC-DBDF-13374B5A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448175"/>
          <a:ext cx="2390775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676275</xdr:colOff>
      <xdr:row>18</xdr:row>
      <xdr:rowOff>586962</xdr:rowOff>
    </xdr:from>
    <xdr:to>
      <xdr:col>4</xdr:col>
      <xdr:colOff>2486025</xdr:colOff>
      <xdr:row>18</xdr:row>
      <xdr:rowOff>1828799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786C19-03FB-AC0A-2523-98BF664C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9311862"/>
          <a:ext cx="1809750" cy="124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247651</xdr:colOff>
      <xdr:row>18</xdr:row>
      <xdr:rowOff>66674</xdr:rowOff>
    </xdr:from>
    <xdr:to>
      <xdr:col>5</xdr:col>
      <xdr:colOff>2286000</xdr:colOff>
      <xdr:row>18</xdr:row>
      <xdr:rowOff>1826010</xdr:rowOff>
    </xdr:to>
    <xdr:pic>
      <xdr:nvPicPr>
        <xdr:cNvPr id="5" name="Picture 4" descr="gen-n-z7169556433664_195a4d560cbfb4f480298d734e7448de.jpg">
          <a:extLst>
            <a:ext uri="{FF2B5EF4-FFF2-40B4-BE49-F238E27FC236}">
              <a16:creationId xmlns:a16="http://schemas.microsoft.com/office/drawing/2014/main" id="{0F124FD2-91D7-4EB4-AE0C-9FDC6218A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5810" r="26020" b="1302"/>
        <a:stretch>
          <a:fillRect/>
        </a:stretch>
      </xdr:blipFill>
      <xdr:spPr>
        <a:xfrm>
          <a:off x="7305676" y="8791574"/>
          <a:ext cx="2038349" cy="175933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14</xdr:row>
      <xdr:rowOff>66675</xdr:rowOff>
    </xdr:from>
    <xdr:to>
      <xdr:col>5</xdr:col>
      <xdr:colOff>2433162</xdr:colOff>
      <xdr:row>14</xdr:row>
      <xdr:rowOff>1838325</xdr:rowOff>
    </xdr:to>
    <xdr:pic>
      <xdr:nvPicPr>
        <xdr:cNvPr id="6" name="Picture 5" descr="gen-n-z7169556432885_13a37c2e6836dc321c4bc937211928f4.jpg">
          <a:extLst>
            <a:ext uri="{FF2B5EF4-FFF2-40B4-BE49-F238E27FC236}">
              <a16:creationId xmlns:a16="http://schemas.microsoft.com/office/drawing/2014/main" id="{F45FF7A1-0290-48F3-B664-95310C6B6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r="-324" b="35677"/>
        <a:stretch>
          <a:fillRect/>
        </a:stretch>
      </xdr:blipFill>
      <xdr:spPr>
        <a:xfrm>
          <a:off x="7143751" y="4448175"/>
          <a:ext cx="2347436" cy="17716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14</xdr:row>
      <xdr:rowOff>66674</xdr:rowOff>
    </xdr:from>
    <xdr:to>
      <xdr:col>4</xdr:col>
      <xdr:colOff>2466975</xdr:colOff>
      <xdr:row>14</xdr:row>
      <xdr:rowOff>1847849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3DAAB8-B075-621E-C0EE-2B05742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448174"/>
          <a:ext cx="240982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15</xdr:row>
      <xdr:rowOff>85726</xdr:rowOff>
    </xdr:from>
    <xdr:to>
      <xdr:col>4</xdr:col>
      <xdr:colOff>2469464</xdr:colOff>
      <xdr:row>15</xdr:row>
      <xdr:rowOff>1685926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3F2CB3-5768-3ED5-3BB5-2DB7F637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362701"/>
          <a:ext cx="2412314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17</xdr:row>
      <xdr:rowOff>57150</xdr:rowOff>
    </xdr:from>
    <xdr:to>
      <xdr:col>4</xdr:col>
      <xdr:colOff>2438400</xdr:colOff>
      <xdr:row>17</xdr:row>
      <xdr:rowOff>1812341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191B2C-BF6B-B171-5335-6F3A53FD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391775"/>
          <a:ext cx="2390775" cy="1755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63500</xdr:colOff>
      <xdr:row>17</xdr:row>
      <xdr:rowOff>31750</xdr:rowOff>
    </xdr:from>
    <xdr:to>
      <xdr:col>6</xdr:col>
      <xdr:colOff>4563</xdr:colOff>
      <xdr:row>17</xdr:row>
      <xdr:rowOff>1828800</xdr:rowOff>
    </xdr:to>
    <xdr:pic>
      <xdr:nvPicPr>
        <xdr:cNvPr id="5" name="Picture 4" descr="C:\Users\0107\Desktop\gen-h-z7142264034713_6332e6c064fc752a4d3dbcf080d5e211.jpg">
          <a:extLst>
            <a:ext uri="{FF2B5EF4-FFF2-40B4-BE49-F238E27FC236}">
              <a16:creationId xmlns:a16="http://schemas.microsoft.com/office/drawing/2014/main" id="{AE82F248-1B49-42F4-A407-CD66876E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1525" y="8470900"/>
          <a:ext cx="2455663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</xdr:colOff>
      <xdr:row>14</xdr:row>
      <xdr:rowOff>57150</xdr:rowOff>
    </xdr:from>
    <xdr:to>
      <xdr:col>5</xdr:col>
      <xdr:colOff>2476500</xdr:colOff>
      <xdr:row>14</xdr:row>
      <xdr:rowOff>1835150</xdr:rowOff>
    </xdr:to>
    <xdr:pic>
      <xdr:nvPicPr>
        <xdr:cNvPr id="6" name="Picture 5" descr="C:\Users\0107\Desktop\gen-h-z7142380615845_c781fea75cbf65e622777df53e2903ee.jpg">
          <a:extLst>
            <a:ext uri="{FF2B5EF4-FFF2-40B4-BE49-F238E27FC236}">
              <a16:creationId xmlns:a16="http://schemas.microsoft.com/office/drawing/2014/main" id="{679057E2-87DF-4CEF-B90F-1CB91F3D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0575" y="4438650"/>
          <a:ext cx="2393950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14</xdr:row>
      <xdr:rowOff>28575</xdr:rowOff>
    </xdr:from>
    <xdr:to>
      <xdr:col>4</xdr:col>
      <xdr:colOff>2428875</xdr:colOff>
      <xdr:row>14</xdr:row>
      <xdr:rowOff>1857374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7C577-E57F-C4BA-C352-4AACE838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10075"/>
          <a:ext cx="2381250" cy="1828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14</xdr:row>
      <xdr:rowOff>66675</xdr:rowOff>
    </xdr:from>
    <xdr:to>
      <xdr:col>5</xdr:col>
      <xdr:colOff>2419057</xdr:colOff>
      <xdr:row>14</xdr:row>
      <xdr:rowOff>1828580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F9779-2071-A59D-E69D-4046EE7C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4448175"/>
          <a:ext cx="2342857" cy="1761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14</xdr:row>
      <xdr:rowOff>76200</xdr:rowOff>
    </xdr:from>
    <xdr:to>
      <xdr:col>4</xdr:col>
      <xdr:colOff>2409825</xdr:colOff>
      <xdr:row>14</xdr:row>
      <xdr:rowOff>1866900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811CD-D776-FC17-E0AC-4930A2ED0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4457700"/>
          <a:ext cx="2352674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14</xdr:row>
      <xdr:rowOff>133350</xdr:rowOff>
    </xdr:from>
    <xdr:to>
      <xdr:col>5</xdr:col>
      <xdr:colOff>2323843</xdr:colOff>
      <xdr:row>14</xdr:row>
      <xdr:rowOff>1761921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A2DA6-A2D1-4F98-829E-3C0822025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4725" y="4514850"/>
          <a:ext cx="2057143" cy="1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14</xdr:row>
      <xdr:rowOff>28574</xdr:rowOff>
    </xdr:from>
    <xdr:to>
      <xdr:col>4</xdr:col>
      <xdr:colOff>2486025</xdr:colOff>
      <xdr:row>14</xdr:row>
      <xdr:rowOff>1904999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E03038-9F6A-5451-DA48-758CF58BE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410074"/>
          <a:ext cx="2457450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104776</xdr:colOff>
      <xdr:row>14</xdr:row>
      <xdr:rowOff>85725</xdr:rowOff>
    </xdr:from>
    <xdr:to>
      <xdr:col>5</xdr:col>
      <xdr:colOff>2349140</xdr:colOff>
      <xdr:row>14</xdr:row>
      <xdr:rowOff>1838325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601774-A23A-85E4-1D3C-3D8EDC5FA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1" y="4467225"/>
          <a:ext cx="2244364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X20" sqref="X20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14" t="s">
        <v>0</v>
      </c>
      <c r="B1" s="214"/>
      <c r="C1" s="214"/>
      <c r="D1" s="214"/>
      <c r="E1" s="214"/>
      <c r="F1" s="214"/>
      <c r="G1" s="214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14" t="s">
        <v>1</v>
      </c>
      <c r="B2" s="214"/>
      <c r="C2" s="214"/>
      <c r="D2" s="214"/>
      <c r="E2" s="214"/>
      <c r="F2" s="214"/>
      <c r="G2" s="214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13" t="s">
        <v>70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16" t="s">
        <v>14</v>
      </c>
      <c r="B6" s="218" t="s">
        <v>16</v>
      </c>
      <c r="C6" s="220" t="s">
        <v>69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223" t="s">
        <v>68</v>
      </c>
      <c r="S6" s="226" t="s">
        <v>17</v>
      </c>
    </row>
    <row r="7" spans="1:21" s="7" customFormat="1" ht="21" customHeight="1">
      <c r="A7" s="216"/>
      <c r="B7" s="219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24"/>
      <c r="S7" s="227"/>
    </row>
    <row r="8" spans="1:21" s="7" customFormat="1" ht="14.45" customHeight="1">
      <c r="A8" s="216"/>
      <c r="B8" s="124" t="s">
        <v>18</v>
      </c>
      <c r="C8" s="125">
        <v>100</v>
      </c>
      <c r="D8" s="34">
        <v>99</v>
      </c>
      <c r="E8" s="192">
        <v>96</v>
      </c>
      <c r="F8" s="125">
        <v>98</v>
      </c>
      <c r="G8" s="125">
        <v>97</v>
      </c>
      <c r="H8" s="125">
        <v>97</v>
      </c>
      <c r="I8" s="125">
        <v>97</v>
      </c>
      <c r="J8" s="125"/>
      <c r="K8" s="125"/>
      <c r="L8" s="125"/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97.714285714285708</v>
      </c>
      <c r="R8" s="41">
        <v>100</v>
      </c>
      <c r="S8" s="126">
        <f>RANK(Q8,$Q$8:$Q$14,0)</f>
        <v>6</v>
      </c>
    </row>
    <row r="9" spans="1:21" s="7" customFormat="1">
      <c r="A9" s="216"/>
      <c r="B9" s="127" t="s">
        <v>19</v>
      </c>
      <c r="C9" s="34">
        <v>98</v>
      </c>
      <c r="D9" s="34">
        <v>98</v>
      </c>
      <c r="E9" s="193">
        <v>99</v>
      </c>
      <c r="F9" s="34">
        <v>99</v>
      </c>
      <c r="G9" s="34">
        <v>100</v>
      </c>
      <c r="H9" s="34">
        <v>99</v>
      </c>
      <c r="I9" s="34">
        <v>99</v>
      </c>
      <c r="J9" s="34"/>
      <c r="K9" s="34"/>
      <c r="L9" s="34"/>
      <c r="M9" s="34"/>
      <c r="N9" s="34"/>
      <c r="O9" s="34">
        <f t="shared" ref="O9:O14" si="0">MAX(C9:N9)</f>
        <v>100</v>
      </c>
      <c r="P9" s="34">
        <f t="shared" ref="P9:P14" si="1">MIN(C9:N9)</f>
        <v>98</v>
      </c>
      <c r="Q9" s="34">
        <f t="shared" ref="Q9:Q14" si="2">AVERAGE(C9:N9)</f>
        <v>98.857142857142861</v>
      </c>
      <c r="R9" s="43">
        <v>100</v>
      </c>
      <c r="S9" s="128">
        <f t="shared" ref="S9:S14" si="3">RANK(Q9,$Q$8:$Q$14,0)</f>
        <v>1</v>
      </c>
    </row>
    <row r="10" spans="1:21" s="7" customFormat="1">
      <c r="A10" s="216"/>
      <c r="B10" s="127" t="s">
        <v>20</v>
      </c>
      <c r="C10" s="34">
        <v>100</v>
      </c>
      <c r="D10" s="34">
        <v>98</v>
      </c>
      <c r="E10" s="193">
        <v>100</v>
      </c>
      <c r="F10" s="34">
        <v>97</v>
      </c>
      <c r="G10" s="34">
        <v>100</v>
      </c>
      <c r="H10" s="34">
        <v>98</v>
      </c>
      <c r="I10" s="34">
        <v>99</v>
      </c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97</v>
      </c>
      <c r="Q10" s="34">
        <f t="shared" si="2"/>
        <v>98.857142857142861</v>
      </c>
      <c r="R10" s="43">
        <v>100</v>
      </c>
      <c r="S10" s="128">
        <f t="shared" si="3"/>
        <v>1</v>
      </c>
    </row>
    <row r="11" spans="1:21" s="7" customFormat="1">
      <c r="A11" s="216"/>
      <c r="B11" s="127" t="s">
        <v>21</v>
      </c>
      <c r="C11" s="34">
        <v>97</v>
      </c>
      <c r="D11" s="34">
        <v>96</v>
      </c>
      <c r="E11" s="193">
        <v>99</v>
      </c>
      <c r="F11" s="34">
        <v>97</v>
      </c>
      <c r="G11" s="198">
        <v>98</v>
      </c>
      <c r="H11" s="34">
        <v>98</v>
      </c>
      <c r="I11" s="34">
        <v>99</v>
      </c>
      <c r="J11" s="34"/>
      <c r="K11" s="34"/>
      <c r="L11" s="34"/>
      <c r="M11" s="34"/>
      <c r="N11" s="34"/>
      <c r="O11" s="34">
        <f t="shared" si="0"/>
        <v>99</v>
      </c>
      <c r="P11" s="34">
        <f t="shared" si="1"/>
        <v>96</v>
      </c>
      <c r="Q11" s="34">
        <f t="shared" si="2"/>
        <v>97.714285714285708</v>
      </c>
      <c r="R11" s="43">
        <v>100</v>
      </c>
      <c r="S11" s="128">
        <f t="shared" si="3"/>
        <v>6</v>
      </c>
    </row>
    <row r="12" spans="1:21" s="7" customFormat="1">
      <c r="A12" s="216"/>
      <c r="B12" s="127" t="s">
        <v>22</v>
      </c>
      <c r="C12" s="34">
        <v>97</v>
      </c>
      <c r="D12" s="34">
        <v>98</v>
      </c>
      <c r="E12" s="193">
        <v>98</v>
      </c>
      <c r="F12" s="34">
        <v>99</v>
      </c>
      <c r="G12" s="34">
        <v>99</v>
      </c>
      <c r="H12" s="34">
        <v>97</v>
      </c>
      <c r="I12" s="34">
        <v>98</v>
      </c>
      <c r="J12" s="34"/>
      <c r="K12" s="34"/>
      <c r="L12" s="34"/>
      <c r="M12" s="34"/>
      <c r="N12" s="34"/>
      <c r="O12" s="34">
        <f t="shared" si="0"/>
        <v>99</v>
      </c>
      <c r="P12" s="34">
        <f t="shared" si="1"/>
        <v>97</v>
      </c>
      <c r="Q12" s="34">
        <f t="shared" si="2"/>
        <v>98</v>
      </c>
      <c r="R12" s="43">
        <v>100</v>
      </c>
      <c r="S12" s="128">
        <f t="shared" si="3"/>
        <v>5</v>
      </c>
    </row>
    <row r="13" spans="1:21" s="7" customFormat="1">
      <c r="A13" s="216"/>
      <c r="B13" s="129" t="s">
        <v>23</v>
      </c>
      <c r="C13" s="34">
        <v>100</v>
      </c>
      <c r="D13" s="34">
        <v>96</v>
      </c>
      <c r="E13" s="193">
        <v>99</v>
      </c>
      <c r="F13" s="34">
        <v>99</v>
      </c>
      <c r="G13" s="34">
        <v>100</v>
      </c>
      <c r="H13" s="34">
        <v>98</v>
      </c>
      <c r="I13" s="34">
        <v>99</v>
      </c>
      <c r="J13" s="34"/>
      <c r="K13" s="34"/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98.714285714285708</v>
      </c>
      <c r="R13" s="43">
        <v>100</v>
      </c>
      <c r="S13" s="128">
        <f t="shared" si="3"/>
        <v>3</v>
      </c>
    </row>
    <row r="14" spans="1:21" s="7" customFormat="1">
      <c r="A14" s="217"/>
      <c r="B14" s="130" t="s">
        <v>24</v>
      </c>
      <c r="C14" s="37">
        <v>98</v>
      </c>
      <c r="D14" s="37">
        <v>98</v>
      </c>
      <c r="E14" s="194">
        <v>96</v>
      </c>
      <c r="F14" s="37">
        <v>99</v>
      </c>
      <c r="G14" s="37">
        <v>99</v>
      </c>
      <c r="H14" s="37">
        <v>100</v>
      </c>
      <c r="I14" s="37">
        <v>98</v>
      </c>
      <c r="J14" s="37"/>
      <c r="K14" s="37"/>
      <c r="L14" s="37"/>
      <c r="M14" s="37"/>
      <c r="N14" s="37"/>
      <c r="O14" s="37">
        <f t="shared" si="0"/>
        <v>100</v>
      </c>
      <c r="P14" s="37">
        <f t="shared" si="1"/>
        <v>96</v>
      </c>
      <c r="Q14" s="37">
        <f t="shared" si="2"/>
        <v>98.285714285714292</v>
      </c>
      <c r="R14" s="131">
        <v>100</v>
      </c>
      <c r="S14" s="132">
        <f t="shared" si="3"/>
        <v>4</v>
      </c>
    </row>
    <row r="15" spans="1:21" s="25" customFormat="1" ht="15" customHeight="1">
      <c r="A15" s="225" t="s">
        <v>54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</row>
    <row r="16" spans="1:21" s="26" customFormat="1"/>
    <row r="37" spans="1:18" ht="18.75">
      <c r="A37" s="215" t="s">
        <v>15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3" activePane="bottomLeft" state="frozen"/>
      <selection pane="bottomLeft" activeCell="G17" sqref="G17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9" t="s">
        <v>73</v>
      </c>
      <c r="G1" s="239"/>
    </row>
    <row r="2" spans="1:14">
      <c r="A2" s="51" t="s">
        <v>1</v>
      </c>
      <c r="F2" s="239" t="s">
        <v>62</v>
      </c>
      <c r="G2" s="239"/>
    </row>
    <row r="3" spans="1:14" ht="6" customHeight="1"/>
    <row r="4" spans="1:14" ht="18.75">
      <c r="C4" s="240" t="s">
        <v>52</v>
      </c>
      <c r="D4" s="240"/>
      <c r="E4" s="240"/>
      <c r="F4" s="240"/>
      <c r="G4" s="240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41" t="s">
        <v>65</v>
      </c>
      <c r="B6" s="242"/>
      <c r="C6" s="242"/>
      <c r="D6" s="242"/>
      <c r="E6" s="243"/>
      <c r="F6" s="56" t="s">
        <v>7</v>
      </c>
      <c r="G6" s="57">
        <v>100</v>
      </c>
    </row>
    <row r="7" spans="1:14" ht="15.75" customHeight="1">
      <c r="A7" s="244"/>
      <c r="B7" s="245"/>
      <c r="C7" s="245"/>
      <c r="D7" s="245"/>
      <c r="E7" s="246"/>
      <c r="F7" s="58" t="s">
        <v>8</v>
      </c>
      <c r="G7" s="115">
        <f>SUM(C11:G11)</f>
        <v>2</v>
      </c>
    </row>
    <row r="8" spans="1:14" ht="15.75" customHeight="1">
      <c r="A8" s="244"/>
      <c r="B8" s="245"/>
      <c r="C8" s="245"/>
      <c r="D8" s="245"/>
      <c r="E8" s="246"/>
      <c r="F8" s="58" t="s">
        <v>2</v>
      </c>
      <c r="G8" s="116">
        <v>2</v>
      </c>
    </row>
    <row r="9" spans="1:14" ht="15.75" customHeight="1">
      <c r="A9" s="247"/>
      <c r="B9" s="248"/>
      <c r="C9" s="248"/>
      <c r="D9" s="248"/>
      <c r="E9" s="249"/>
      <c r="F9" s="59" t="s">
        <v>9</v>
      </c>
      <c r="G9" s="60">
        <f>G6-G7</f>
        <v>98</v>
      </c>
    </row>
    <row r="10" spans="1:14" s="64" customFormat="1" ht="15.75" customHeight="1">
      <c r="A10" s="253" t="s">
        <v>32</v>
      </c>
      <c r="B10" s="253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3"/>
      <c r="B11" s="253"/>
      <c r="C11" s="61">
        <f>D14</f>
        <v>0</v>
      </c>
      <c r="D11" s="61">
        <f>D16</f>
        <v>1</v>
      </c>
      <c r="E11" s="61">
        <f>D18</f>
        <v>0</v>
      </c>
      <c r="F11" s="61">
        <f>D20</f>
        <v>1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56" t="s">
        <v>43</v>
      </c>
      <c r="B13" s="170"/>
      <c r="C13" s="171"/>
      <c r="D13" s="164"/>
      <c r="E13" s="69" t="s">
        <v>60</v>
      </c>
      <c r="F13" s="180"/>
      <c r="G13" s="181"/>
      <c r="H13" s="162"/>
      <c r="I13" s="67"/>
      <c r="J13" s="67"/>
      <c r="K13" s="67"/>
      <c r="L13" s="67"/>
      <c r="M13" s="67"/>
      <c r="N13" s="67"/>
    </row>
    <row r="14" spans="1:14" s="79" customFormat="1" ht="21" customHeight="1">
      <c r="A14" s="250" t="s">
        <v>33</v>
      </c>
      <c r="B14" s="251"/>
      <c r="C14" s="252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75" t="s">
        <v>42</v>
      </c>
      <c r="B15" s="170">
        <v>1</v>
      </c>
      <c r="C15" s="171" t="s">
        <v>89</v>
      </c>
      <c r="D15" s="164" t="s">
        <v>90</v>
      </c>
      <c r="E15" s="69"/>
      <c r="F15" s="211"/>
      <c r="G15" s="181">
        <v>45960</v>
      </c>
      <c r="H15" s="71">
        <v>45960</v>
      </c>
    </row>
    <row r="16" spans="1:14" s="79" customFormat="1" ht="21" customHeight="1">
      <c r="A16" s="250" t="s">
        <v>37</v>
      </c>
      <c r="B16" s="251"/>
      <c r="C16" s="252"/>
      <c r="D16" s="61">
        <f>COUNTA(D15:D15)</f>
        <v>1</v>
      </c>
      <c r="E16" s="75"/>
      <c r="F16" s="81"/>
      <c r="G16" s="99"/>
      <c r="H16" s="134"/>
    </row>
    <row r="17" spans="1:8" s="79" customFormat="1" ht="150" customHeight="1">
      <c r="A17" s="123" t="s">
        <v>39</v>
      </c>
      <c r="B17" s="72"/>
      <c r="C17" s="152"/>
      <c r="D17" s="152"/>
      <c r="E17" s="69" t="s">
        <v>60</v>
      </c>
      <c r="F17" s="86"/>
      <c r="G17" s="107"/>
      <c r="H17" s="71"/>
    </row>
    <row r="18" spans="1:8" s="79" customFormat="1" ht="21" customHeight="1">
      <c r="A18" s="250" t="s">
        <v>36</v>
      </c>
      <c r="B18" s="251"/>
      <c r="C18" s="252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1">
        <v>1</v>
      </c>
      <c r="C19" s="152" t="s">
        <v>97</v>
      </c>
      <c r="D19" s="152" t="s">
        <v>98</v>
      </c>
      <c r="E19" s="69"/>
      <c r="F19" s="211"/>
      <c r="G19" s="107">
        <v>45960</v>
      </c>
      <c r="H19" s="71">
        <v>45960</v>
      </c>
    </row>
    <row r="20" spans="1:8" s="79" customFormat="1" ht="21" customHeight="1">
      <c r="A20" s="250" t="s">
        <v>35</v>
      </c>
      <c r="B20" s="251"/>
      <c r="C20" s="252"/>
      <c r="D20" s="61">
        <f>COUNTA(D19)</f>
        <v>1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50" t="s">
        <v>34</v>
      </c>
      <c r="B22" s="251"/>
      <c r="C22" s="252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I16" sqref="I16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14" t="s">
        <v>0</v>
      </c>
      <c r="B1" s="214"/>
      <c r="C1" s="214"/>
      <c r="D1" s="214"/>
      <c r="E1" s="214"/>
      <c r="F1" s="214"/>
      <c r="G1" s="214"/>
      <c r="H1" s="4"/>
      <c r="N1" s="4"/>
      <c r="P1" s="4" t="s">
        <v>67</v>
      </c>
      <c r="Q1" s="4"/>
      <c r="R1" s="4"/>
      <c r="S1" s="4"/>
    </row>
    <row r="2" spans="1:19" s="1" customFormat="1" ht="15">
      <c r="A2" s="214" t="s">
        <v>1</v>
      </c>
      <c r="B2" s="214"/>
      <c r="C2" s="214"/>
      <c r="D2" s="214"/>
      <c r="E2" s="214"/>
      <c r="F2" s="214"/>
      <c r="G2" s="214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13" t="s">
        <v>56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16" t="s">
        <v>55</v>
      </c>
      <c r="B9" s="218" t="s">
        <v>16</v>
      </c>
      <c r="C9" s="220" t="s">
        <v>63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2"/>
      <c r="R9" s="223" t="s">
        <v>68</v>
      </c>
      <c r="S9" s="27"/>
    </row>
    <row r="10" spans="1:19" s="7" customFormat="1" ht="21" customHeight="1">
      <c r="A10" s="216"/>
      <c r="B10" s="219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24"/>
      <c r="S10" s="27"/>
    </row>
    <row r="11" spans="1:19" s="7" customFormat="1" ht="14.45" customHeight="1">
      <c r="A11" s="216"/>
      <c r="B11" s="9" t="s">
        <v>18</v>
      </c>
      <c r="C11" s="40">
        <v>0</v>
      </c>
      <c r="D11" s="42">
        <v>1</v>
      </c>
      <c r="E11" s="189">
        <v>4</v>
      </c>
      <c r="F11" s="40">
        <v>2</v>
      </c>
      <c r="G11" s="40">
        <v>3</v>
      </c>
      <c r="H11" s="40">
        <v>3</v>
      </c>
      <c r="I11" s="40">
        <v>3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16</v>
      </c>
      <c r="R11" s="44">
        <v>0</v>
      </c>
      <c r="S11" s="24"/>
    </row>
    <row r="12" spans="1:19" s="7" customFormat="1">
      <c r="A12" s="216"/>
      <c r="B12" s="10" t="s">
        <v>19</v>
      </c>
      <c r="C12" s="42">
        <v>2</v>
      </c>
      <c r="D12" s="42">
        <v>2</v>
      </c>
      <c r="E12" s="190">
        <v>1</v>
      </c>
      <c r="F12" s="42">
        <v>1</v>
      </c>
      <c r="G12" s="42">
        <v>0</v>
      </c>
      <c r="H12" s="42">
        <v>1</v>
      </c>
      <c r="I12" s="42">
        <v>1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8</v>
      </c>
      <c r="R12" s="45">
        <v>0</v>
      </c>
      <c r="S12" s="24"/>
    </row>
    <row r="13" spans="1:19" s="7" customFormat="1">
      <c r="A13" s="216"/>
      <c r="B13" s="10" t="s">
        <v>20</v>
      </c>
      <c r="C13" s="42">
        <v>0</v>
      </c>
      <c r="D13" s="42">
        <v>2</v>
      </c>
      <c r="E13" s="190">
        <v>0</v>
      </c>
      <c r="F13" s="42">
        <v>3</v>
      </c>
      <c r="G13" s="42">
        <v>0</v>
      </c>
      <c r="H13" s="42">
        <v>2</v>
      </c>
      <c r="I13" s="42">
        <v>1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8</v>
      </c>
      <c r="R13" s="45">
        <v>0</v>
      </c>
      <c r="S13" s="24"/>
    </row>
    <row r="14" spans="1:19" s="7" customFormat="1">
      <c r="A14" s="216"/>
      <c r="B14" s="10" t="s">
        <v>21</v>
      </c>
      <c r="C14" s="42">
        <v>3</v>
      </c>
      <c r="D14" s="42">
        <v>4</v>
      </c>
      <c r="E14" s="190">
        <v>1</v>
      </c>
      <c r="F14" s="42">
        <v>3</v>
      </c>
      <c r="G14" s="42">
        <v>2</v>
      </c>
      <c r="H14" s="42">
        <v>2</v>
      </c>
      <c r="I14" s="42">
        <v>1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16</v>
      </c>
      <c r="R14" s="45">
        <v>0</v>
      </c>
      <c r="S14" s="24"/>
    </row>
    <row r="15" spans="1:19" s="7" customFormat="1">
      <c r="A15" s="216"/>
      <c r="B15" s="10" t="s">
        <v>22</v>
      </c>
      <c r="C15" s="42">
        <v>3</v>
      </c>
      <c r="D15" s="42">
        <v>2</v>
      </c>
      <c r="E15" s="190">
        <v>2</v>
      </c>
      <c r="F15" s="42">
        <v>1</v>
      </c>
      <c r="G15" s="42">
        <v>1</v>
      </c>
      <c r="H15" s="42">
        <v>2</v>
      </c>
      <c r="I15" s="42">
        <v>2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13</v>
      </c>
      <c r="R15" s="45">
        <v>0</v>
      </c>
      <c r="S15" s="24"/>
    </row>
    <row r="16" spans="1:19" s="7" customFormat="1">
      <c r="A16" s="216"/>
      <c r="B16" s="10" t="s">
        <v>23</v>
      </c>
      <c r="C16" s="42">
        <v>0</v>
      </c>
      <c r="D16" s="42">
        <v>4</v>
      </c>
      <c r="E16" s="190">
        <v>1</v>
      </c>
      <c r="F16" s="42">
        <v>1</v>
      </c>
      <c r="G16" s="42">
        <v>0</v>
      </c>
      <c r="H16" s="42">
        <v>2</v>
      </c>
      <c r="I16" s="42">
        <v>1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9</v>
      </c>
      <c r="R16" s="45">
        <v>0</v>
      </c>
      <c r="S16" s="24"/>
    </row>
    <row r="17" spans="1:19" s="7" customFormat="1">
      <c r="A17" s="216"/>
      <c r="B17" s="21" t="s">
        <v>24</v>
      </c>
      <c r="C17" s="135">
        <v>2</v>
      </c>
      <c r="D17" s="135">
        <v>2</v>
      </c>
      <c r="E17" s="191">
        <v>4</v>
      </c>
      <c r="F17" s="135">
        <v>1</v>
      </c>
      <c r="G17" s="135">
        <v>1</v>
      </c>
      <c r="H17" s="135">
        <v>0</v>
      </c>
      <c r="I17" s="135">
        <v>2</v>
      </c>
      <c r="J17" s="135">
        <v>0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45">
        <f t="shared" si="0"/>
        <v>12</v>
      </c>
      <c r="R17" s="136">
        <v>0</v>
      </c>
      <c r="S17" s="24"/>
    </row>
    <row r="18" spans="1:19" s="26" customFormat="1"/>
    <row r="39" spans="1:18" ht="18.75">
      <c r="A39" s="215" t="s">
        <v>15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W19" sqref="AW19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8" t="s">
        <v>67</v>
      </c>
      <c r="BJ1" s="228"/>
      <c r="BK1" s="228"/>
      <c r="BL1" s="228"/>
      <c r="BM1" s="228"/>
      <c r="BN1" s="228"/>
      <c r="BO1" s="228"/>
    </row>
    <row r="2" spans="1:67" s="1" customFormat="1" ht="15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8" t="s">
        <v>62</v>
      </c>
      <c r="BJ2" s="228"/>
      <c r="BK2" s="228"/>
      <c r="BL2" s="228"/>
      <c r="BM2" s="228"/>
      <c r="BN2" s="228"/>
      <c r="BO2" s="228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13" t="s">
        <v>66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16" t="s">
        <v>14</v>
      </c>
      <c r="B6" s="237" t="s">
        <v>16</v>
      </c>
      <c r="C6" s="231" t="s">
        <v>61</v>
      </c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3"/>
    </row>
    <row r="7" spans="1:67" s="12" customFormat="1" ht="14.45" customHeight="1">
      <c r="A7" s="216"/>
      <c r="B7" s="237"/>
      <c r="C7" s="229">
        <v>4</v>
      </c>
      <c r="D7" s="230"/>
      <c r="E7" s="230"/>
      <c r="F7" s="230"/>
      <c r="G7" s="236"/>
      <c r="H7" s="229">
        <v>5</v>
      </c>
      <c r="I7" s="230"/>
      <c r="J7" s="230"/>
      <c r="K7" s="230"/>
      <c r="L7" s="236"/>
      <c r="M7" s="229">
        <v>6</v>
      </c>
      <c r="N7" s="230"/>
      <c r="O7" s="230"/>
      <c r="P7" s="230"/>
      <c r="Q7" s="236"/>
      <c r="R7" s="229">
        <v>7</v>
      </c>
      <c r="S7" s="230"/>
      <c r="T7" s="230"/>
      <c r="U7" s="230"/>
      <c r="V7" s="236"/>
      <c r="W7" s="229">
        <v>8</v>
      </c>
      <c r="X7" s="230"/>
      <c r="Y7" s="230"/>
      <c r="Z7" s="230"/>
      <c r="AA7" s="236"/>
      <c r="AB7" s="230">
        <v>9</v>
      </c>
      <c r="AC7" s="230"/>
      <c r="AD7" s="230"/>
      <c r="AE7" s="230"/>
      <c r="AF7" s="236"/>
      <c r="AG7" s="229">
        <v>10</v>
      </c>
      <c r="AH7" s="230"/>
      <c r="AI7" s="230"/>
      <c r="AJ7" s="230"/>
      <c r="AK7" s="236"/>
      <c r="AL7" s="229">
        <v>11</v>
      </c>
      <c r="AM7" s="230"/>
      <c r="AN7" s="230"/>
      <c r="AO7" s="230"/>
      <c r="AP7" s="236"/>
      <c r="AQ7" s="229">
        <v>12</v>
      </c>
      <c r="AR7" s="230"/>
      <c r="AS7" s="230"/>
      <c r="AT7" s="230"/>
      <c r="AU7" s="230"/>
      <c r="AV7" s="229">
        <v>1</v>
      </c>
      <c r="AW7" s="230"/>
      <c r="AX7" s="230"/>
      <c r="AY7" s="230"/>
      <c r="AZ7" s="236"/>
      <c r="BA7" s="230">
        <v>2</v>
      </c>
      <c r="BB7" s="230"/>
      <c r="BC7" s="230"/>
      <c r="BD7" s="230"/>
      <c r="BE7" s="230"/>
      <c r="BF7" s="229">
        <v>3</v>
      </c>
      <c r="BG7" s="230"/>
      <c r="BH7" s="230"/>
      <c r="BI7" s="230"/>
      <c r="BJ7" s="236"/>
      <c r="BK7" s="234" t="s">
        <v>31</v>
      </c>
      <c r="BL7" s="235"/>
      <c r="BM7" s="235"/>
      <c r="BN7" s="235"/>
      <c r="BO7" s="235"/>
    </row>
    <row r="8" spans="1:67" s="12" customFormat="1" ht="14.45" customHeight="1">
      <c r="A8" s="216"/>
      <c r="B8" s="238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16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184">
        <v>2</v>
      </c>
      <c r="N9" s="185">
        <v>0</v>
      </c>
      <c r="O9" s="185">
        <v>0</v>
      </c>
      <c r="P9" s="185">
        <v>2</v>
      </c>
      <c r="Q9" s="185">
        <v>0</v>
      </c>
      <c r="R9" s="47">
        <v>0</v>
      </c>
      <c r="S9" s="46">
        <v>1</v>
      </c>
      <c r="T9" s="46">
        <v>1</v>
      </c>
      <c r="U9" s="46">
        <v>0</v>
      </c>
      <c r="V9" s="46">
        <v>0</v>
      </c>
      <c r="W9" s="47">
        <v>1</v>
      </c>
      <c r="X9" s="46">
        <v>0</v>
      </c>
      <c r="Y9" s="46">
        <v>1</v>
      </c>
      <c r="Z9" s="46">
        <v>1</v>
      </c>
      <c r="AA9" s="46">
        <v>0</v>
      </c>
      <c r="AB9" s="47">
        <v>0</v>
      </c>
      <c r="AC9" s="46">
        <v>3</v>
      </c>
      <c r="AD9" s="46">
        <v>0</v>
      </c>
      <c r="AE9" s="46">
        <v>0</v>
      </c>
      <c r="AF9" s="46">
        <v>0</v>
      </c>
      <c r="AG9" s="47">
        <v>0</v>
      </c>
      <c r="AH9" s="46">
        <v>2</v>
      </c>
      <c r="AI9" s="46">
        <v>1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3</v>
      </c>
      <c r="BL9" s="33">
        <f>D9+I9+N9+S9+X9+AC9+AH9+AM9+AR9+AW9+BB9+BG9</f>
        <v>6</v>
      </c>
      <c r="BM9" s="33">
        <f>E9+J9+O9+T9+Y9+AD9+AI9+AN9+AS9+AX9+BC9+BH9</f>
        <v>3</v>
      </c>
      <c r="BN9" s="33">
        <f>F9+K9+P9+U9+Z9+AE9+AJ9+AO9+AT9+AY9+BD9+BI9</f>
        <v>4</v>
      </c>
      <c r="BO9" s="33">
        <f>G9+L9+Q9+V9+AA9+AF9+AK9+AP9+AU9+AZ9+BE9+BJ9</f>
        <v>0</v>
      </c>
    </row>
    <row r="10" spans="1:67" s="7" customFormat="1">
      <c r="A10" s="216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184">
        <v>0</v>
      </c>
      <c r="N10" s="185">
        <v>2</v>
      </c>
      <c r="O10" s="185">
        <v>0</v>
      </c>
      <c r="P10" s="185">
        <v>0</v>
      </c>
      <c r="Q10" s="185">
        <v>0</v>
      </c>
      <c r="R10" s="47">
        <v>1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1</v>
      </c>
      <c r="AE10" s="46">
        <v>0</v>
      </c>
      <c r="AF10" s="46">
        <v>0</v>
      </c>
      <c r="AG10" s="47">
        <v>0</v>
      </c>
      <c r="AH10" s="46">
        <v>1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2</v>
      </c>
      <c r="BL10" s="36">
        <f t="shared" ref="BL10:BL15" si="1">D10+I10+N10+S10+X10+AC10+AH10+AM10+AR10+AW10+BB10+BG10</f>
        <v>6</v>
      </c>
      <c r="BM10" s="36">
        <f t="shared" ref="BM10:BM15" si="2">E10+J10+O10+T10+Y10+AD10+AI10+AN10+AS10+AX10+BC10+BH10</f>
        <v>1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16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184">
        <v>0</v>
      </c>
      <c r="N11" s="185">
        <v>0</v>
      </c>
      <c r="O11" s="185">
        <v>0</v>
      </c>
      <c r="P11" s="185">
        <v>0</v>
      </c>
      <c r="Q11" s="185">
        <v>0</v>
      </c>
      <c r="R11" s="47">
        <v>1</v>
      </c>
      <c r="S11" s="46">
        <v>1</v>
      </c>
      <c r="T11" s="46">
        <v>0</v>
      </c>
      <c r="U11" s="46">
        <v>1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2</v>
      </c>
      <c r="AD11" s="46">
        <v>0</v>
      </c>
      <c r="AE11" s="46">
        <v>0</v>
      </c>
      <c r="AF11" s="46">
        <v>0</v>
      </c>
      <c r="AG11" s="47">
        <v>0</v>
      </c>
      <c r="AH11" s="46">
        <v>1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2</v>
      </c>
      <c r="BL11" s="36">
        <f t="shared" si="1"/>
        <v>4</v>
      </c>
      <c r="BM11" s="36">
        <f t="shared" si="2"/>
        <v>0</v>
      </c>
      <c r="BN11" s="36">
        <f t="shared" si="3"/>
        <v>2</v>
      </c>
      <c r="BO11" s="36">
        <f t="shared" si="4"/>
        <v>0</v>
      </c>
    </row>
    <row r="12" spans="1:67" s="7" customFormat="1">
      <c r="A12" s="216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184">
        <v>0</v>
      </c>
      <c r="N12" s="185">
        <v>2</v>
      </c>
      <c r="O12" s="185">
        <v>0</v>
      </c>
      <c r="P12" s="185">
        <v>0</v>
      </c>
      <c r="Q12" s="185">
        <v>0</v>
      </c>
      <c r="R12" s="47">
        <v>0</v>
      </c>
      <c r="S12" s="46">
        <v>3</v>
      </c>
      <c r="T12" s="46">
        <v>0</v>
      </c>
      <c r="U12" s="46">
        <v>0</v>
      </c>
      <c r="V12" s="46">
        <v>0</v>
      </c>
      <c r="W12" s="47">
        <v>0</v>
      </c>
      <c r="X12" s="46">
        <v>1</v>
      </c>
      <c r="Y12" s="46">
        <v>1</v>
      </c>
      <c r="Z12" s="46">
        <v>0</v>
      </c>
      <c r="AA12" s="46">
        <v>0</v>
      </c>
      <c r="AB12" s="47">
        <v>0</v>
      </c>
      <c r="AC12" s="46">
        <v>1</v>
      </c>
      <c r="AD12" s="46">
        <v>1</v>
      </c>
      <c r="AE12" s="46">
        <v>0</v>
      </c>
      <c r="AF12" s="46">
        <v>0</v>
      </c>
      <c r="AG12" s="47">
        <v>0</v>
      </c>
      <c r="AH12" s="46">
        <v>1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11</v>
      </c>
      <c r="BM12" s="36">
        <f t="shared" si="2"/>
        <v>2</v>
      </c>
      <c r="BN12" s="36">
        <f t="shared" si="3"/>
        <v>2</v>
      </c>
      <c r="BO12" s="36">
        <f t="shared" si="4"/>
        <v>0</v>
      </c>
    </row>
    <row r="13" spans="1:67" s="7" customFormat="1">
      <c r="A13" s="216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184">
        <v>0</v>
      </c>
      <c r="N13" s="185">
        <v>2</v>
      </c>
      <c r="O13" s="185">
        <v>0</v>
      </c>
      <c r="P13" s="185">
        <v>0</v>
      </c>
      <c r="Q13" s="185">
        <v>0</v>
      </c>
      <c r="R13" s="47">
        <v>0</v>
      </c>
      <c r="S13" s="46">
        <v>0</v>
      </c>
      <c r="T13" s="46">
        <v>1</v>
      </c>
      <c r="U13" s="46">
        <v>0</v>
      </c>
      <c r="V13" s="46">
        <v>0</v>
      </c>
      <c r="W13" s="47">
        <v>0</v>
      </c>
      <c r="X13" s="46">
        <v>1</v>
      </c>
      <c r="Y13" s="46">
        <v>0</v>
      </c>
      <c r="Z13" s="46">
        <v>0</v>
      </c>
      <c r="AA13" s="46">
        <v>0</v>
      </c>
      <c r="AB13" s="47">
        <v>0</v>
      </c>
      <c r="AC13" s="46">
        <v>1</v>
      </c>
      <c r="AD13" s="46">
        <v>1</v>
      </c>
      <c r="AE13" s="46">
        <v>1</v>
      </c>
      <c r="AF13" s="46">
        <v>0</v>
      </c>
      <c r="AG13" s="47">
        <v>0</v>
      </c>
      <c r="AH13" s="46">
        <v>1</v>
      </c>
      <c r="AI13" s="46">
        <v>1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6</v>
      </c>
      <c r="BM13" s="36">
        <f t="shared" si="2"/>
        <v>6</v>
      </c>
      <c r="BN13" s="36">
        <f t="shared" si="3"/>
        <v>2</v>
      </c>
      <c r="BO13" s="36">
        <f t="shared" si="4"/>
        <v>0</v>
      </c>
    </row>
    <row r="14" spans="1:67" s="7" customFormat="1">
      <c r="A14" s="216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184">
        <v>0</v>
      </c>
      <c r="N14" s="185">
        <v>1</v>
      </c>
      <c r="O14" s="185">
        <v>0</v>
      </c>
      <c r="P14" s="185">
        <v>0</v>
      </c>
      <c r="Q14" s="185">
        <v>0</v>
      </c>
      <c r="R14" s="47">
        <v>0</v>
      </c>
      <c r="S14" s="46">
        <v>1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1</v>
      </c>
      <c r="AC14" s="46">
        <v>0</v>
      </c>
      <c r="AD14" s="46">
        <v>1</v>
      </c>
      <c r="AE14" s="46">
        <v>0</v>
      </c>
      <c r="AF14" s="46">
        <v>0</v>
      </c>
      <c r="AG14" s="47">
        <v>0</v>
      </c>
      <c r="AH14" s="46">
        <v>1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1</v>
      </c>
      <c r="BL14" s="36">
        <f t="shared" si="1"/>
        <v>6</v>
      </c>
      <c r="BM14" s="36">
        <f t="shared" si="2"/>
        <v>1</v>
      </c>
      <c r="BN14" s="36">
        <f t="shared" si="3"/>
        <v>1</v>
      </c>
      <c r="BO14" s="36">
        <f t="shared" si="4"/>
        <v>0</v>
      </c>
    </row>
    <row r="15" spans="1:67" s="7" customFormat="1">
      <c r="A15" s="216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186">
        <v>0</v>
      </c>
      <c r="N15" s="187">
        <v>2</v>
      </c>
      <c r="O15" s="187">
        <v>1</v>
      </c>
      <c r="P15" s="187">
        <v>1</v>
      </c>
      <c r="Q15" s="188">
        <v>0</v>
      </c>
      <c r="R15" s="48">
        <v>0</v>
      </c>
      <c r="S15" s="49">
        <v>1</v>
      </c>
      <c r="T15" s="49">
        <v>0</v>
      </c>
      <c r="U15" s="49">
        <v>0</v>
      </c>
      <c r="V15" s="50">
        <v>0</v>
      </c>
      <c r="W15" s="48">
        <v>0</v>
      </c>
      <c r="X15" s="49">
        <v>1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1</v>
      </c>
      <c r="AI15" s="49">
        <v>0</v>
      </c>
      <c r="AJ15" s="49">
        <v>1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8</v>
      </c>
      <c r="BM15" s="39">
        <f t="shared" si="2"/>
        <v>1</v>
      </c>
      <c r="BN15" s="39">
        <f t="shared" si="3"/>
        <v>2</v>
      </c>
      <c r="BO15" s="39">
        <f t="shared" si="4"/>
        <v>0</v>
      </c>
    </row>
    <row r="16" spans="1:67">
      <c r="BK16" s="31">
        <f>SUM(BK9:BK15)</f>
        <v>11</v>
      </c>
      <c r="BL16" s="31">
        <f>SUM(BL9:BL15)</f>
        <v>47</v>
      </c>
      <c r="BM16" s="31">
        <f>SUM(BM9:BM15)</f>
        <v>14</v>
      </c>
      <c r="BN16" s="31">
        <f>SUM(BN9:BN15)</f>
        <v>13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3"/>
  <sheetViews>
    <sheetView tabSelected="1"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F16" sqref="F16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9" t="s">
        <v>76</v>
      </c>
      <c r="G1" s="239"/>
    </row>
    <row r="2" spans="1:14">
      <c r="A2" s="51" t="s">
        <v>1</v>
      </c>
      <c r="F2" s="239" t="s">
        <v>62</v>
      </c>
      <c r="G2" s="239"/>
    </row>
    <row r="3" spans="1:14" ht="6" customHeight="1">
      <c r="G3" s="51"/>
    </row>
    <row r="4" spans="1:14" ht="18.75">
      <c r="C4" s="240" t="s">
        <v>46</v>
      </c>
      <c r="D4" s="240"/>
      <c r="E4" s="240"/>
      <c r="F4" s="240"/>
      <c r="G4" s="240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41" t="s">
        <v>65</v>
      </c>
      <c r="B6" s="242"/>
      <c r="C6" s="242"/>
      <c r="D6" s="242"/>
      <c r="E6" s="243"/>
      <c r="F6" s="56" t="s">
        <v>7</v>
      </c>
      <c r="G6" s="57">
        <v>100</v>
      </c>
    </row>
    <row r="7" spans="1:14" ht="15.75" customHeight="1">
      <c r="A7" s="244"/>
      <c r="B7" s="245"/>
      <c r="C7" s="245"/>
      <c r="D7" s="245"/>
      <c r="E7" s="246"/>
      <c r="F7" s="58" t="s">
        <v>8</v>
      </c>
      <c r="G7" s="115">
        <f>SUM(C11:G11)</f>
        <v>3</v>
      </c>
    </row>
    <row r="8" spans="1:14" ht="15.75" customHeight="1">
      <c r="A8" s="244"/>
      <c r="B8" s="245"/>
      <c r="C8" s="245"/>
      <c r="D8" s="245"/>
      <c r="E8" s="246"/>
      <c r="F8" s="58" t="s">
        <v>2</v>
      </c>
      <c r="G8" s="116">
        <v>2</v>
      </c>
    </row>
    <row r="9" spans="1:14" ht="15.75" customHeight="1">
      <c r="A9" s="247"/>
      <c r="B9" s="248"/>
      <c r="C9" s="248"/>
      <c r="D9" s="248"/>
      <c r="E9" s="249"/>
      <c r="F9" s="59" t="s">
        <v>9</v>
      </c>
      <c r="G9" s="60">
        <f>G6-G7</f>
        <v>97</v>
      </c>
    </row>
    <row r="10" spans="1:14" s="64" customFormat="1" ht="15.75">
      <c r="A10" s="253" t="s">
        <v>32</v>
      </c>
      <c r="B10" s="253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3"/>
      <c r="B11" s="253"/>
      <c r="C11" s="61">
        <f>D14</f>
        <v>0</v>
      </c>
      <c r="D11" s="61">
        <f>D17</f>
        <v>2</v>
      </c>
      <c r="E11" s="61">
        <f>D19</f>
        <v>1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/>
      <c r="C13" s="197"/>
      <c r="D13" s="133"/>
      <c r="E13" s="69"/>
      <c r="F13" s="203"/>
      <c r="G13" s="199"/>
      <c r="H13" s="71"/>
      <c r="I13" s="67"/>
      <c r="J13" s="67"/>
      <c r="K13" s="67"/>
      <c r="L13" s="67"/>
      <c r="M13" s="67"/>
      <c r="N13" s="67"/>
    </row>
    <row r="14" spans="1:14" s="79" customFormat="1" ht="21" customHeight="1">
      <c r="A14" s="250" t="s">
        <v>33</v>
      </c>
      <c r="B14" s="251"/>
      <c r="C14" s="252"/>
      <c r="D14" s="61">
        <f>COUNTA(D13)</f>
        <v>0</v>
      </c>
      <c r="E14" s="75"/>
      <c r="F14" s="76"/>
      <c r="G14" s="77"/>
      <c r="H14" s="78"/>
    </row>
    <row r="15" spans="1:14" s="79" customFormat="1" ht="149.25" customHeight="1">
      <c r="A15" s="254" t="s">
        <v>38</v>
      </c>
      <c r="B15" s="150">
        <v>1</v>
      </c>
      <c r="C15" s="148" t="s">
        <v>77</v>
      </c>
      <c r="D15" s="149" t="s">
        <v>78</v>
      </c>
      <c r="E15" s="69"/>
      <c r="F15"/>
      <c r="G15" s="207">
        <v>45952</v>
      </c>
      <c r="H15" s="71">
        <v>45960</v>
      </c>
    </row>
    <row r="16" spans="1:14" s="79" customFormat="1" ht="149.25" customHeight="1">
      <c r="A16" s="255"/>
      <c r="B16" s="68">
        <v>2</v>
      </c>
      <c r="C16" s="205" t="s">
        <v>80</v>
      </c>
      <c r="D16" s="206" t="s">
        <v>79</v>
      </c>
      <c r="E16" s="69"/>
      <c r="F16" s="210" t="s">
        <v>99</v>
      </c>
      <c r="G16" s="207"/>
      <c r="H16" s="71">
        <v>45960</v>
      </c>
    </row>
    <row r="17" spans="1:8" s="79" customFormat="1" ht="21" customHeight="1">
      <c r="A17" s="250" t="s">
        <v>37</v>
      </c>
      <c r="B17" s="251"/>
      <c r="C17" s="252"/>
      <c r="D17" s="61">
        <f>COUNTA(D15:D16)</f>
        <v>2</v>
      </c>
      <c r="E17" s="75"/>
      <c r="F17" s="201"/>
      <c r="G17" s="202"/>
      <c r="H17" s="78"/>
    </row>
    <row r="18" spans="1:8" s="79" customFormat="1" ht="150" customHeight="1">
      <c r="A18" s="119" t="s">
        <v>39</v>
      </c>
      <c r="B18" s="172">
        <v>1</v>
      </c>
      <c r="C18" s="152" t="s">
        <v>81</v>
      </c>
      <c r="D18" s="152" t="s">
        <v>82</v>
      </c>
      <c r="E18" s="69"/>
      <c r="F18"/>
      <c r="G18" s="200">
        <v>45951</v>
      </c>
      <c r="H18" s="71">
        <v>45960</v>
      </c>
    </row>
    <row r="19" spans="1:8" s="79" customFormat="1" ht="21" customHeight="1">
      <c r="A19" s="250" t="s">
        <v>36</v>
      </c>
      <c r="B19" s="251"/>
      <c r="C19" s="252"/>
      <c r="D19" s="61">
        <f>COUNTA(D18:D18)</f>
        <v>1</v>
      </c>
      <c r="E19" s="75"/>
      <c r="F19" s="76"/>
      <c r="G19" s="77"/>
      <c r="H19" s="78"/>
    </row>
    <row r="20" spans="1:8" s="79" customFormat="1" ht="150" customHeight="1">
      <c r="A20" s="141" t="s">
        <v>40</v>
      </c>
      <c r="B20" s="172"/>
      <c r="C20" s="152"/>
      <c r="D20" s="152"/>
      <c r="E20" s="69" t="s">
        <v>60</v>
      </c>
      <c r="F20" s="86"/>
      <c r="G20" s="163"/>
      <c r="H20" s="71"/>
    </row>
    <row r="21" spans="1:8" s="79" customFormat="1" ht="21" customHeight="1">
      <c r="A21" s="250" t="s">
        <v>35</v>
      </c>
      <c r="B21" s="251"/>
      <c r="C21" s="252"/>
      <c r="D21" s="61">
        <f>COUNTA(D20)</f>
        <v>0</v>
      </c>
      <c r="E21" s="75"/>
      <c r="F21" s="76"/>
      <c r="G21" s="77"/>
      <c r="H21" s="78"/>
    </row>
    <row r="22" spans="1:8" s="79" customFormat="1" ht="150" customHeight="1">
      <c r="A22" s="146" t="s">
        <v>41</v>
      </c>
      <c r="B22" s="140"/>
      <c r="C22" s="139"/>
      <c r="D22" s="138"/>
      <c r="E22" s="69" t="s">
        <v>60</v>
      </c>
      <c r="F22" s="105"/>
      <c r="G22" s="137"/>
      <c r="H22" s="71"/>
    </row>
    <row r="23" spans="1:8" s="79" customFormat="1" ht="21" customHeight="1">
      <c r="A23" s="250" t="s">
        <v>34</v>
      </c>
      <c r="B23" s="251"/>
      <c r="C23" s="252"/>
      <c r="D23" s="61">
        <f>COUNTA(D22)</f>
        <v>0</v>
      </c>
      <c r="E23" s="75"/>
      <c r="F23" s="76"/>
      <c r="G23" s="77"/>
      <c r="H23" s="78"/>
    </row>
  </sheetData>
  <mergeCells count="11">
    <mergeCell ref="F1:G1"/>
    <mergeCell ref="F2:G2"/>
    <mergeCell ref="C4:G4"/>
    <mergeCell ref="A6:E9"/>
    <mergeCell ref="A23:C23"/>
    <mergeCell ref="A21:C21"/>
    <mergeCell ref="A17:C17"/>
    <mergeCell ref="A19:C19"/>
    <mergeCell ref="A10:B11"/>
    <mergeCell ref="A14:C14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9" t="s">
        <v>75</v>
      </c>
      <c r="G1" s="239"/>
    </row>
    <row r="2" spans="1:14">
      <c r="A2" s="51" t="s">
        <v>1</v>
      </c>
      <c r="F2" s="239" t="s">
        <v>62</v>
      </c>
      <c r="G2" s="239"/>
    </row>
    <row r="3" spans="1:14" ht="6" customHeight="1"/>
    <row r="4" spans="1:14" ht="18.75">
      <c r="C4" s="240" t="s">
        <v>47</v>
      </c>
      <c r="D4" s="240"/>
      <c r="E4" s="240"/>
      <c r="F4" s="240"/>
      <c r="G4" s="240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41" t="s">
        <v>71</v>
      </c>
      <c r="B6" s="242"/>
      <c r="C6" s="242"/>
      <c r="D6" s="242"/>
      <c r="E6" s="243"/>
      <c r="F6" s="56" t="s">
        <v>7</v>
      </c>
      <c r="G6" s="57">
        <v>100</v>
      </c>
    </row>
    <row r="7" spans="1:14" ht="15.75" customHeight="1">
      <c r="A7" s="244"/>
      <c r="B7" s="245"/>
      <c r="C7" s="245"/>
      <c r="D7" s="245"/>
      <c r="E7" s="246"/>
      <c r="F7" s="58" t="s">
        <v>8</v>
      </c>
      <c r="G7" s="115">
        <f>SUM(C11:G11)</f>
        <v>1</v>
      </c>
    </row>
    <row r="8" spans="1:14" ht="15.75" customHeight="1">
      <c r="A8" s="244"/>
      <c r="B8" s="245"/>
      <c r="C8" s="245"/>
      <c r="D8" s="245"/>
      <c r="E8" s="246"/>
      <c r="F8" s="58" t="s">
        <v>2</v>
      </c>
      <c r="G8" s="116">
        <v>1</v>
      </c>
    </row>
    <row r="9" spans="1:14" ht="15.75" customHeight="1">
      <c r="A9" s="247"/>
      <c r="B9" s="248"/>
      <c r="C9" s="248"/>
      <c r="D9" s="248"/>
      <c r="E9" s="249"/>
      <c r="F9" s="59" t="s">
        <v>9</v>
      </c>
      <c r="G9" s="60">
        <f>G6-G7</f>
        <v>99</v>
      </c>
    </row>
    <row r="10" spans="1:14" s="64" customFormat="1" ht="15.75" customHeight="1">
      <c r="A10" s="253" t="s">
        <v>32</v>
      </c>
      <c r="B10" s="253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3"/>
      <c r="B11" s="253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74"/>
      <c r="C13" s="152"/>
      <c r="D13" s="195"/>
      <c r="E13" s="69" t="s">
        <v>60</v>
      </c>
      <c r="F13" s="88"/>
      <c r="G13" s="80"/>
      <c r="H13" s="162"/>
    </row>
    <row r="14" spans="1:14" s="79" customFormat="1" ht="21" customHeight="1">
      <c r="A14" s="250" t="s">
        <v>33</v>
      </c>
      <c r="B14" s="251"/>
      <c r="C14" s="252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75" t="s">
        <v>38</v>
      </c>
      <c r="B15" s="174">
        <v>1</v>
      </c>
      <c r="C15" s="152" t="s">
        <v>87</v>
      </c>
      <c r="D15" s="152" t="s">
        <v>88</v>
      </c>
      <c r="E15" s="69"/>
      <c r="F15" s="211"/>
      <c r="G15" s="107">
        <v>45959</v>
      </c>
      <c r="H15" s="71">
        <v>45960</v>
      </c>
    </row>
    <row r="16" spans="1:14" s="79" customFormat="1" ht="21" customHeight="1">
      <c r="A16" s="250" t="s">
        <v>37</v>
      </c>
      <c r="B16" s="251"/>
      <c r="C16" s="252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/>
      <c r="C17" s="152"/>
      <c r="D17" s="152"/>
      <c r="E17" s="69" t="s">
        <v>60</v>
      </c>
      <c r="F17" s="203"/>
      <c r="G17" s="70"/>
      <c r="H17" s="71"/>
    </row>
    <row r="18" spans="1:8" s="79" customFormat="1" ht="21" customHeight="1">
      <c r="A18" s="250" t="s">
        <v>36</v>
      </c>
      <c r="B18" s="251"/>
      <c r="C18" s="252"/>
      <c r="D18" s="61">
        <f>COUNTA(D17:D17)</f>
        <v>0</v>
      </c>
      <c r="E18" s="75"/>
      <c r="F18" s="81"/>
      <c r="G18" s="77"/>
      <c r="H18" s="78"/>
    </row>
    <row r="19" spans="1:8" s="79" customFormat="1" ht="150" customHeight="1">
      <c r="A19" s="114" t="s">
        <v>40</v>
      </c>
      <c r="B19" s="72"/>
      <c r="C19" s="142"/>
      <c r="D19" s="84"/>
      <c r="E19" s="69" t="s">
        <v>60</v>
      </c>
      <c r="F19" s="69"/>
      <c r="G19" s="80"/>
      <c r="H19" s="134"/>
    </row>
    <row r="20" spans="1:8" s="79" customFormat="1" ht="21" customHeight="1">
      <c r="A20" s="250" t="s">
        <v>35</v>
      </c>
      <c r="B20" s="251"/>
      <c r="C20" s="252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50" t="s">
        <v>34</v>
      </c>
      <c r="B22" s="251"/>
      <c r="C22" s="252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9" t="s">
        <v>75</v>
      </c>
      <c r="G1" s="239"/>
    </row>
    <row r="2" spans="1:14">
      <c r="A2" s="51" t="s">
        <v>1</v>
      </c>
      <c r="F2" s="239" t="s">
        <v>62</v>
      </c>
      <c r="G2" s="239"/>
    </row>
    <row r="3" spans="1:14" ht="6" customHeight="1"/>
    <row r="4" spans="1:14" ht="18.75">
      <c r="C4" s="240" t="s">
        <v>48</v>
      </c>
      <c r="D4" s="240"/>
      <c r="E4" s="240"/>
      <c r="F4" s="240"/>
      <c r="G4" s="240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41" t="s">
        <v>65</v>
      </c>
      <c r="B6" s="242"/>
      <c r="C6" s="242"/>
      <c r="D6" s="242"/>
      <c r="E6" s="243"/>
      <c r="F6" s="56" t="s">
        <v>7</v>
      </c>
      <c r="G6" s="57">
        <v>100</v>
      </c>
    </row>
    <row r="7" spans="1:14" ht="15.75" customHeight="1">
      <c r="A7" s="244"/>
      <c r="B7" s="245"/>
      <c r="C7" s="245"/>
      <c r="D7" s="245"/>
      <c r="E7" s="246"/>
      <c r="F7" s="58" t="s">
        <v>8</v>
      </c>
      <c r="G7" s="115">
        <f>SUM(C11:G11)</f>
        <v>1</v>
      </c>
    </row>
    <row r="8" spans="1:14" ht="15.75" customHeight="1">
      <c r="A8" s="244"/>
      <c r="B8" s="245"/>
      <c r="C8" s="245"/>
      <c r="D8" s="245"/>
      <c r="E8" s="246"/>
      <c r="F8" s="58" t="s">
        <v>2</v>
      </c>
      <c r="G8" s="116">
        <v>1</v>
      </c>
    </row>
    <row r="9" spans="1:14" ht="15.75" customHeight="1">
      <c r="A9" s="247"/>
      <c r="B9" s="248"/>
      <c r="C9" s="248"/>
      <c r="D9" s="248"/>
      <c r="E9" s="249"/>
      <c r="F9" s="59" t="s">
        <v>9</v>
      </c>
      <c r="G9" s="97">
        <f>G6-G7</f>
        <v>99</v>
      </c>
    </row>
    <row r="10" spans="1:14" s="64" customFormat="1" ht="15.75" customHeight="1">
      <c r="A10" s="253" t="s">
        <v>32</v>
      </c>
      <c r="B10" s="253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3"/>
      <c r="B11" s="253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4" t="s">
        <v>43</v>
      </c>
      <c r="B13" s="69"/>
      <c r="C13" s="69"/>
      <c r="D13" s="147"/>
      <c r="E13" s="69" t="s">
        <v>60</v>
      </c>
      <c r="F13" s="86"/>
      <c r="G13" s="70"/>
      <c r="H13" s="145"/>
    </row>
    <row r="14" spans="1:14" s="79" customFormat="1" ht="21" customHeight="1">
      <c r="A14" s="250" t="s">
        <v>33</v>
      </c>
      <c r="B14" s="251"/>
      <c r="C14" s="252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209" t="s">
        <v>38</v>
      </c>
      <c r="B15" s="158">
        <v>1</v>
      </c>
      <c r="C15" s="147" t="s">
        <v>85</v>
      </c>
      <c r="D15" s="152" t="s">
        <v>86</v>
      </c>
      <c r="E15" s="69"/>
      <c r="F15" s="211"/>
      <c r="G15" s="107">
        <v>45950</v>
      </c>
      <c r="H15" s="71">
        <v>45960</v>
      </c>
    </row>
    <row r="16" spans="1:14" s="79" customFormat="1" ht="21" customHeight="1">
      <c r="A16" s="250" t="s">
        <v>37</v>
      </c>
      <c r="B16" s="251"/>
      <c r="C16" s="252"/>
      <c r="D16" s="61">
        <f>COUNTA(D15:D15)</f>
        <v>1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17"/>
      <c r="C17" s="138"/>
      <c r="D17" s="152"/>
      <c r="E17" s="69" t="s">
        <v>60</v>
      </c>
      <c r="F17" s="69"/>
      <c r="G17" s="80"/>
      <c r="H17" s="153"/>
    </row>
    <row r="18" spans="1:8" s="79" customFormat="1" ht="21" customHeight="1">
      <c r="A18" s="250" t="s">
        <v>36</v>
      </c>
      <c r="B18" s="251"/>
      <c r="C18" s="252"/>
      <c r="D18" s="61">
        <f>COUNTA(D17:D17)</f>
        <v>0</v>
      </c>
      <c r="E18" s="75"/>
      <c r="F18" s="81"/>
      <c r="G18" s="99"/>
      <c r="H18" s="100"/>
    </row>
    <row r="19" spans="1:8" s="79" customFormat="1" ht="150" customHeight="1">
      <c r="A19" s="82" t="s">
        <v>40</v>
      </c>
      <c r="B19" s="117"/>
      <c r="C19" s="70"/>
      <c r="D19" s="179"/>
      <c r="E19" s="69" t="s">
        <v>60</v>
      </c>
      <c r="F19" s="86"/>
      <c r="G19" s="70"/>
      <c r="H19" s="145"/>
    </row>
    <row r="20" spans="1:8" s="79" customFormat="1" ht="21" customHeight="1">
      <c r="A20" s="250" t="s">
        <v>35</v>
      </c>
      <c r="B20" s="251"/>
      <c r="C20" s="252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39"/>
      <c r="D21" s="138"/>
      <c r="E21" s="69" t="s">
        <v>60</v>
      </c>
      <c r="F21" s="70"/>
      <c r="G21" s="90"/>
      <c r="H21" s="134"/>
    </row>
    <row r="22" spans="1:8" s="79" customFormat="1" ht="21" customHeight="1">
      <c r="A22" s="250" t="s">
        <v>34</v>
      </c>
      <c r="B22" s="251"/>
      <c r="C22" s="252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9" t="s">
        <v>74</v>
      </c>
      <c r="G1" s="239"/>
    </row>
    <row r="2" spans="1:14">
      <c r="A2" s="51" t="s">
        <v>1</v>
      </c>
      <c r="F2" s="239" t="s">
        <v>62</v>
      </c>
      <c r="G2" s="239"/>
    </row>
    <row r="3" spans="1:14" ht="6" customHeight="1"/>
    <row r="4" spans="1:14" ht="18.75">
      <c r="C4" s="240" t="s">
        <v>49</v>
      </c>
      <c r="D4" s="240"/>
      <c r="E4" s="240"/>
      <c r="F4" s="240"/>
      <c r="G4" s="240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41" t="s">
        <v>65</v>
      </c>
      <c r="B6" s="242"/>
      <c r="C6" s="242"/>
      <c r="D6" s="242"/>
      <c r="E6" s="243"/>
      <c r="F6" s="56" t="s">
        <v>7</v>
      </c>
      <c r="G6" s="57">
        <v>100</v>
      </c>
    </row>
    <row r="7" spans="1:14" ht="15.75" customHeight="1">
      <c r="A7" s="244"/>
      <c r="B7" s="245"/>
      <c r="C7" s="245"/>
      <c r="D7" s="245"/>
      <c r="E7" s="246"/>
      <c r="F7" s="58" t="s">
        <v>8</v>
      </c>
      <c r="G7" s="115">
        <f>SUM(C11:G11)</f>
        <v>1</v>
      </c>
    </row>
    <row r="8" spans="1:14" ht="15.75" customHeight="1">
      <c r="A8" s="244"/>
      <c r="B8" s="245"/>
      <c r="C8" s="245"/>
      <c r="D8" s="245"/>
      <c r="E8" s="246"/>
      <c r="F8" s="58" t="s">
        <v>2</v>
      </c>
      <c r="G8" s="116">
        <v>1</v>
      </c>
    </row>
    <row r="9" spans="1:14" ht="15.75" customHeight="1">
      <c r="A9" s="247"/>
      <c r="B9" s="248"/>
      <c r="C9" s="248"/>
      <c r="D9" s="248"/>
      <c r="E9" s="249"/>
      <c r="F9" s="59" t="s">
        <v>9</v>
      </c>
      <c r="G9" s="60">
        <f>G6-G7</f>
        <v>99</v>
      </c>
    </row>
    <row r="10" spans="1:14" s="64" customFormat="1" ht="15.75" customHeight="1">
      <c r="A10" s="253" t="s">
        <v>32</v>
      </c>
      <c r="B10" s="253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3"/>
      <c r="B11" s="253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82" t="s">
        <v>43</v>
      </c>
      <c r="B13" s="154"/>
      <c r="C13" s="147"/>
      <c r="D13" s="147"/>
      <c r="E13" s="69" t="s">
        <v>60</v>
      </c>
      <c r="G13" s="80"/>
      <c r="H13" s="71"/>
    </row>
    <row r="14" spans="1:14" s="79" customFormat="1" ht="21" customHeight="1">
      <c r="A14" s="250" t="s">
        <v>33</v>
      </c>
      <c r="B14" s="251"/>
      <c r="C14" s="252"/>
      <c r="D14" s="61">
        <f>COUNTA(D13:D13)</f>
        <v>0</v>
      </c>
      <c r="E14" s="75"/>
      <c r="F14" s="86"/>
      <c r="G14" s="77"/>
      <c r="H14" s="78"/>
    </row>
    <row r="15" spans="1:14" s="79" customFormat="1" ht="150" customHeight="1">
      <c r="A15" s="196" t="s">
        <v>64</v>
      </c>
      <c r="B15" s="154">
        <v>1</v>
      </c>
      <c r="C15" s="147" t="s">
        <v>95</v>
      </c>
      <c r="D15" s="147" t="s">
        <v>96</v>
      </c>
      <c r="E15" s="69"/>
      <c r="F15" s="211"/>
      <c r="G15" s="181">
        <v>45959</v>
      </c>
      <c r="H15" s="71">
        <v>45960</v>
      </c>
    </row>
    <row r="16" spans="1:14" s="79" customFormat="1" ht="21" customHeight="1">
      <c r="A16" s="250" t="s">
        <v>37</v>
      </c>
      <c r="B16" s="251"/>
      <c r="C16" s="252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154"/>
      <c r="C17" s="147"/>
      <c r="D17" s="147"/>
      <c r="E17" s="69" t="s">
        <v>60</v>
      </c>
      <c r="F17" s="86"/>
      <c r="G17" s="80"/>
      <c r="H17" s="71"/>
    </row>
    <row r="18" spans="1:8" s="79" customFormat="1" ht="21" customHeight="1">
      <c r="A18" s="250" t="s">
        <v>36</v>
      </c>
      <c r="B18" s="251"/>
      <c r="C18" s="252"/>
      <c r="D18" s="61">
        <f>COUNTA(D17:D17)</f>
        <v>0</v>
      </c>
      <c r="E18" s="75"/>
      <c r="F18" s="76"/>
      <c r="G18" s="77"/>
      <c r="H18" s="78"/>
    </row>
    <row r="19" spans="1:8" s="79" customFormat="1" ht="150" customHeight="1">
      <c r="A19" s="176" t="s">
        <v>40</v>
      </c>
      <c r="B19" s="167"/>
      <c r="C19" s="168"/>
      <c r="D19" s="169"/>
      <c r="E19" s="69" t="s">
        <v>60</v>
      </c>
      <c r="F19" s="86"/>
      <c r="G19" s="163"/>
      <c r="H19" s="71"/>
    </row>
    <row r="20" spans="1:8" s="79" customFormat="1" ht="21" customHeight="1">
      <c r="A20" s="250" t="s">
        <v>35</v>
      </c>
      <c r="B20" s="251"/>
      <c r="C20" s="252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106"/>
      <c r="D21" s="84"/>
      <c r="E21" s="69" t="s">
        <v>60</v>
      </c>
      <c r="F21" s="88"/>
      <c r="G21" s="107"/>
      <c r="H21" s="74"/>
    </row>
    <row r="22" spans="1:8" s="79" customFormat="1" ht="21" customHeight="1">
      <c r="A22" s="250" t="s">
        <v>34</v>
      </c>
      <c r="B22" s="251"/>
      <c r="C22" s="252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9" t="s">
        <v>72</v>
      </c>
      <c r="G1" s="239"/>
    </row>
    <row r="2" spans="1:14">
      <c r="A2" s="51" t="s">
        <v>1</v>
      </c>
      <c r="F2" s="239" t="s">
        <v>62</v>
      </c>
      <c r="G2" s="239"/>
    </row>
    <row r="3" spans="1:14" ht="6" customHeight="1"/>
    <row r="4" spans="1:14" ht="18.75">
      <c r="C4" s="240" t="s">
        <v>50</v>
      </c>
      <c r="D4" s="240"/>
      <c r="E4" s="240"/>
      <c r="F4" s="240"/>
      <c r="G4" s="240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41" t="s">
        <v>71</v>
      </c>
      <c r="B6" s="242"/>
      <c r="C6" s="242"/>
      <c r="D6" s="242"/>
      <c r="E6" s="243"/>
      <c r="F6" s="56" t="s">
        <v>7</v>
      </c>
      <c r="G6" s="57">
        <v>100</v>
      </c>
    </row>
    <row r="7" spans="1:14" ht="15.75" customHeight="1">
      <c r="A7" s="244"/>
      <c r="B7" s="245"/>
      <c r="C7" s="245"/>
      <c r="D7" s="245"/>
      <c r="E7" s="246"/>
      <c r="F7" s="58" t="s">
        <v>8</v>
      </c>
      <c r="G7" s="115">
        <f>SUM(C11:G11)</f>
        <v>2</v>
      </c>
    </row>
    <row r="8" spans="1:14" ht="15.75" customHeight="1">
      <c r="A8" s="244"/>
      <c r="B8" s="245"/>
      <c r="C8" s="245"/>
      <c r="D8" s="245"/>
      <c r="E8" s="246"/>
      <c r="F8" s="58" t="s">
        <v>2</v>
      </c>
      <c r="G8" s="116">
        <v>2</v>
      </c>
    </row>
    <row r="9" spans="1:14" ht="15.75" customHeight="1">
      <c r="A9" s="247"/>
      <c r="B9" s="248"/>
      <c r="C9" s="248"/>
      <c r="D9" s="248"/>
      <c r="E9" s="249"/>
      <c r="F9" s="59" t="s">
        <v>9</v>
      </c>
      <c r="G9" s="60">
        <f>G6-G7</f>
        <v>98</v>
      </c>
    </row>
    <row r="10" spans="1:14" s="64" customFormat="1" ht="15.75" customHeight="1">
      <c r="A10" s="253" t="s">
        <v>32</v>
      </c>
      <c r="B10" s="253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3"/>
      <c r="B11" s="253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4"/>
      <c r="C13" s="147"/>
      <c r="D13" s="147"/>
      <c r="E13" s="69" t="s">
        <v>60</v>
      </c>
      <c r="F13" s="86"/>
      <c r="G13" s="118"/>
      <c r="H13" s="71"/>
    </row>
    <row r="14" spans="1:14" s="79" customFormat="1" ht="21" customHeight="1">
      <c r="A14" s="250" t="s">
        <v>33</v>
      </c>
      <c r="B14" s="251"/>
      <c r="C14" s="252"/>
      <c r="D14" s="61">
        <f>COUNTA(D13:D13)</f>
        <v>0</v>
      </c>
      <c r="E14" s="75"/>
      <c r="F14" s="143"/>
      <c r="G14" s="155"/>
      <c r="H14" s="78"/>
    </row>
    <row r="15" spans="1:14" s="79" customFormat="1" ht="147.75" customHeight="1">
      <c r="A15" s="159" t="s">
        <v>38</v>
      </c>
      <c r="B15" s="154">
        <v>1</v>
      </c>
      <c r="C15" s="147" t="s">
        <v>93</v>
      </c>
      <c r="D15" s="147" t="s">
        <v>94</v>
      </c>
      <c r="E15" s="69"/>
      <c r="F15" s="212"/>
      <c r="G15" s="204">
        <v>45957</v>
      </c>
      <c r="H15" s="71">
        <v>45960</v>
      </c>
    </row>
    <row r="16" spans="1:14" s="79" customFormat="1" ht="21" customHeight="1">
      <c r="A16" s="250" t="s">
        <v>37</v>
      </c>
      <c r="B16" s="251"/>
      <c r="C16" s="252"/>
      <c r="D16" s="61">
        <f>COUNTA(D15:D15)</f>
        <v>1</v>
      </c>
      <c r="E16" s="75"/>
      <c r="F16" s="201"/>
      <c r="G16" s="202"/>
      <c r="H16" s="78"/>
    </row>
    <row r="17" spans="1:8" s="79" customFormat="1" ht="150" customHeight="1">
      <c r="A17" s="177" t="s">
        <v>39</v>
      </c>
      <c r="B17" s="167">
        <v>1</v>
      </c>
      <c r="C17" s="169" t="s">
        <v>83</v>
      </c>
      <c r="D17" s="160" t="s">
        <v>84</v>
      </c>
      <c r="E17" s="69"/>
      <c r="F17" s="212"/>
      <c r="G17" s="199">
        <v>45957</v>
      </c>
      <c r="H17" s="71">
        <v>45960</v>
      </c>
    </row>
    <row r="18" spans="1:8" s="79" customFormat="1" ht="21" customHeight="1">
      <c r="A18" s="250" t="s">
        <v>36</v>
      </c>
      <c r="B18" s="251"/>
      <c r="C18" s="252"/>
      <c r="D18" s="61">
        <f>COUNTA(D17:D17)</f>
        <v>1</v>
      </c>
      <c r="E18" s="75"/>
      <c r="F18" s="143"/>
      <c r="G18" s="155"/>
      <c r="H18" s="78"/>
    </row>
    <row r="19" spans="1:8" s="79" customFormat="1" ht="150" customHeight="1">
      <c r="A19" s="121" t="s">
        <v>40</v>
      </c>
      <c r="B19" s="172"/>
      <c r="C19" s="173"/>
      <c r="D19" s="152"/>
      <c r="E19" s="69" t="s">
        <v>60</v>
      </c>
      <c r="F19" s="208"/>
      <c r="G19" s="199"/>
      <c r="H19" s="71"/>
    </row>
    <row r="20" spans="1:8" s="79" customFormat="1" ht="21" customHeight="1">
      <c r="A20" s="250" t="s">
        <v>35</v>
      </c>
      <c r="B20" s="251"/>
      <c r="C20" s="252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84"/>
      <c r="D21" s="84"/>
      <c r="E21" s="69" t="s">
        <v>60</v>
      </c>
      <c r="F21" s="110"/>
      <c r="G21" s="80"/>
      <c r="H21" s="71"/>
    </row>
    <row r="22" spans="1:8" s="79" customFormat="1" ht="21" customHeight="1">
      <c r="A22" s="250" t="s">
        <v>34</v>
      </c>
      <c r="B22" s="251"/>
      <c r="C22" s="252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N15" sqref="N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9" t="s">
        <v>72</v>
      </c>
      <c r="G1" s="239"/>
    </row>
    <row r="2" spans="1:14">
      <c r="A2" s="51" t="s">
        <v>1</v>
      </c>
      <c r="F2" s="239" t="s">
        <v>62</v>
      </c>
      <c r="G2" s="239"/>
    </row>
    <row r="3" spans="1:14" ht="6" customHeight="1"/>
    <row r="4" spans="1:14" ht="18.75">
      <c r="C4" s="240" t="s">
        <v>51</v>
      </c>
      <c r="D4" s="240"/>
      <c r="E4" s="240"/>
      <c r="F4" s="240"/>
      <c r="G4" s="240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41" t="s">
        <v>71</v>
      </c>
      <c r="B6" s="242"/>
      <c r="C6" s="242"/>
      <c r="D6" s="242"/>
      <c r="E6" s="243"/>
      <c r="F6" s="56" t="s">
        <v>7</v>
      </c>
      <c r="G6" s="57">
        <v>100</v>
      </c>
    </row>
    <row r="7" spans="1:14" ht="15.75" customHeight="1">
      <c r="A7" s="244"/>
      <c r="B7" s="245"/>
      <c r="C7" s="245"/>
      <c r="D7" s="245"/>
      <c r="E7" s="246"/>
      <c r="F7" s="58" t="s">
        <v>8</v>
      </c>
      <c r="G7" s="115">
        <f>SUM(C11:G11)</f>
        <v>1</v>
      </c>
    </row>
    <row r="8" spans="1:14" ht="15.75" customHeight="1">
      <c r="A8" s="244"/>
      <c r="B8" s="245"/>
      <c r="C8" s="245"/>
      <c r="D8" s="245"/>
      <c r="E8" s="246"/>
      <c r="F8" s="58" t="s">
        <v>2</v>
      </c>
      <c r="G8" s="116">
        <v>0</v>
      </c>
    </row>
    <row r="9" spans="1:14" ht="15.75" customHeight="1">
      <c r="A9" s="247"/>
      <c r="B9" s="248"/>
      <c r="C9" s="248"/>
      <c r="D9" s="248"/>
      <c r="E9" s="249"/>
      <c r="F9" s="59" t="s">
        <v>9</v>
      </c>
      <c r="G9" s="60">
        <f>G6-G7</f>
        <v>99</v>
      </c>
    </row>
    <row r="10" spans="1:14" s="64" customFormat="1" ht="15.75" customHeight="1">
      <c r="A10" s="253" t="s">
        <v>32</v>
      </c>
      <c r="B10" s="253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53"/>
      <c r="B11" s="253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61" t="s">
        <v>43</v>
      </c>
      <c r="B13" s="150"/>
      <c r="C13" s="166"/>
      <c r="D13" s="166"/>
      <c r="E13" s="69" t="s">
        <v>60</v>
      </c>
      <c r="F13" s="86"/>
      <c r="G13" s="70"/>
      <c r="H13" s="71"/>
    </row>
    <row r="14" spans="1:14" s="79" customFormat="1" ht="21" customHeight="1">
      <c r="A14" s="250" t="s">
        <v>33</v>
      </c>
      <c r="B14" s="251"/>
      <c r="C14" s="252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83" t="s">
        <v>38</v>
      </c>
      <c r="B15" s="178">
        <v>1</v>
      </c>
      <c r="C15" s="166" t="s">
        <v>91</v>
      </c>
      <c r="D15" s="147" t="s">
        <v>92</v>
      </c>
      <c r="E15" s="69"/>
      <c r="F15" s="211"/>
      <c r="G15" s="181">
        <v>45958</v>
      </c>
      <c r="H15" s="71">
        <v>45960</v>
      </c>
    </row>
    <row r="16" spans="1:14" s="79" customFormat="1" ht="21" customHeight="1">
      <c r="A16" s="250" t="s">
        <v>37</v>
      </c>
      <c r="B16" s="251"/>
      <c r="C16" s="252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/>
      <c r="C17" s="166"/>
      <c r="D17" s="166"/>
      <c r="E17" s="69" t="s">
        <v>60</v>
      </c>
      <c r="F17" s="86"/>
      <c r="G17" s="70"/>
      <c r="H17" s="71"/>
    </row>
    <row r="18" spans="1:8" s="79" customFormat="1" ht="21" customHeight="1">
      <c r="A18" s="250" t="s">
        <v>36</v>
      </c>
      <c r="B18" s="251"/>
      <c r="C18" s="252"/>
      <c r="D18" s="61">
        <f>COUNTA(D17:D17)</f>
        <v>0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67"/>
      <c r="C19" s="169"/>
      <c r="D19" s="157"/>
      <c r="E19" s="69" t="s">
        <v>60</v>
      </c>
      <c r="F19" s="86"/>
      <c r="G19" s="107"/>
      <c r="H19" s="165"/>
    </row>
    <row r="20" spans="1:8" s="79" customFormat="1" ht="21" customHeight="1">
      <c r="A20" s="250" t="s">
        <v>35</v>
      </c>
      <c r="B20" s="251"/>
      <c r="C20" s="252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50" t="s">
        <v>34</v>
      </c>
      <c r="B22" s="251"/>
      <c r="C22" s="252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2025-12-01T01:59:48Z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